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Naujas aplankas\"/>
    </mc:Choice>
  </mc:AlternateContent>
  <xr:revisionPtr revIDLastSave="0" documentId="13_ncr:1_{8ECCCD9A-B72A-4A49-80AB-E96E58EF96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priedas pajamos viešinimui" sheetId="31" r:id="rId1"/>
    <sheet name="2 priedas viešinimui" sheetId="35" r:id="rId2"/>
    <sheet name="3 priedas  viešinimui " sheetId="34" r:id="rId3"/>
  </sheets>
  <definedNames>
    <definedName name="_xlnm.Print_Titles" localSheetId="1">'2 priedas viešinimui'!$11:$12</definedName>
    <definedName name="_xlnm.Print_Titles" localSheetId="2">'3 priedas  viešinimui 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3" i="35" l="1"/>
  <c r="E124" i="35" s="1"/>
  <c r="E122" i="35"/>
  <c r="E121" i="35"/>
  <c r="E120" i="35"/>
  <c r="E119" i="35"/>
  <c r="E118" i="35"/>
  <c r="E116" i="35"/>
  <c r="E112" i="35"/>
  <c r="D110" i="35"/>
  <c r="E110" i="35"/>
  <c r="D108" i="35"/>
  <c r="E108" i="35"/>
  <c r="D106" i="35"/>
  <c r="E106" i="35"/>
  <c r="D104" i="35"/>
  <c r="E104" i="35"/>
  <c r="D102" i="35"/>
  <c r="E102" i="35"/>
  <c r="D100" i="35"/>
  <c r="E100" i="35"/>
  <c r="D98" i="35"/>
  <c r="E98" i="35"/>
  <c r="D96" i="35"/>
  <c r="E96" i="35"/>
  <c r="D94" i="35"/>
  <c r="E94" i="35"/>
  <c r="D92" i="35"/>
  <c r="E92" i="35"/>
  <c r="D90" i="35"/>
  <c r="E90" i="35"/>
  <c r="D88" i="35"/>
  <c r="E88" i="35"/>
  <c r="D123" i="35"/>
  <c r="E80" i="35"/>
  <c r="E74" i="35"/>
  <c r="D74" i="35"/>
  <c r="D69" i="35"/>
  <c r="E69" i="35"/>
  <c r="D66" i="35"/>
  <c r="E66" i="35"/>
  <c r="D64" i="35"/>
  <c r="E64" i="35"/>
  <c r="E61" i="35"/>
  <c r="D57" i="35"/>
  <c r="E57" i="35"/>
  <c r="E54" i="35"/>
  <c r="D52" i="35"/>
  <c r="E52" i="35"/>
  <c r="E48" i="35"/>
  <c r="E45" i="35"/>
  <c r="D45" i="35"/>
  <c r="D40" i="35"/>
  <c r="E40" i="35"/>
  <c r="E36" i="35"/>
  <c r="E31" i="35"/>
  <c r="E26" i="35"/>
  <c r="E21" i="35"/>
  <c r="D17" i="35"/>
  <c r="E17" i="35"/>
  <c r="E13" i="35"/>
  <c r="C55" i="34"/>
  <c r="C23" i="34"/>
  <c r="C30" i="34"/>
  <c r="C38" i="34"/>
  <c r="C41" i="34"/>
  <c r="C13" i="34"/>
  <c r="C73" i="34" s="1"/>
  <c r="D55" i="34"/>
  <c r="D41" i="34"/>
  <c r="D38" i="34"/>
  <c r="D13" i="34"/>
  <c r="C79" i="31"/>
  <c r="C73" i="31"/>
  <c r="C60" i="31"/>
  <c r="C34" i="31"/>
  <c r="C28" i="31"/>
  <c r="C24" i="31" s="1"/>
  <c r="C20" i="31"/>
  <c r="C17" i="31"/>
  <c r="C13" i="31"/>
  <c r="C10" i="31"/>
  <c r="D13" i="35" l="1"/>
  <c r="D48" i="35"/>
  <c r="D54" i="35"/>
  <c r="D112" i="35"/>
  <c r="E125" i="35"/>
  <c r="E126" i="35" s="1"/>
  <c r="D116" i="35"/>
  <c r="D122" i="35"/>
  <c r="D21" i="35"/>
  <c r="D121" i="35"/>
  <c r="D26" i="35"/>
  <c r="D31" i="35"/>
  <c r="D36" i="35"/>
  <c r="D61" i="35"/>
  <c r="D120" i="35"/>
  <c r="D80" i="35"/>
  <c r="D118" i="35"/>
  <c r="D119" i="35"/>
  <c r="E117" i="35"/>
  <c r="D30" i="34"/>
  <c r="D23" i="34"/>
  <c r="C9" i="31"/>
  <c r="C33" i="31"/>
  <c r="C19" i="31"/>
  <c r="C77" i="31" l="1"/>
  <c r="D73" i="34"/>
  <c r="D74" i="34" s="1"/>
  <c r="D125" i="35"/>
</calcChain>
</file>

<file path=xl/sharedStrings.xml><?xml version="1.0" encoding="utf-8"?>
<sst xmlns="http://schemas.openxmlformats.org/spreadsheetml/2006/main" count="640" uniqueCount="345">
  <si>
    <t>Iš viso</t>
  </si>
  <si>
    <t>Iš jų darbo užmokesčiui</t>
  </si>
  <si>
    <t>Ignalinos r. Vidiškių   gimnazija</t>
  </si>
  <si>
    <t>Ignalinos Miko Petrausko muzikos mokykla</t>
  </si>
  <si>
    <t>Ignalinos rajono savivaldybės administracija</t>
  </si>
  <si>
    <t>Ignalinos rajono savivaldybės administracijos Rimšės seniūnija</t>
  </si>
  <si>
    <t>Ignalinos krašto muziejus</t>
  </si>
  <si>
    <t>Ignalinos rajono savivaldybės administracijos Ceikinių seniūnija</t>
  </si>
  <si>
    <t>Ignalinos rajono savivaldybės administracijos Naujojo Daugėliškio  seniūnija</t>
  </si>
  <si>
    <t>Ignalinos rajono savivaldybės administracijos Didžiasalio seniūnija</t>
  </si>
  <si>
    <t>Ignalinos rajono savivaldybės administracijos Dūkšto seniūnija</t>
  </si>
  <si>
    <t>Ignalinos rajono savivaldybės administracijos Ignalinos seniūnija</t>
  </si>
  <si>
    <t>Ignalinos rajono savivaldybės administracijos Kazitiškio seniūnija</t>
  </si>
  <si>
    <t>Ignalinos rajono savivaldybės administracijos Linkmenų seniūnija</t>
  </si>
  <si>
    <t>Ignalinos rajono savivaldybės administracijos Mielagėnų seniūnija</t>
  </si>
  <si>
    <t>Ignalinos rajono savivaldybės administracijos Vidiškių seniūnija</t>
  </si>
  <si>
    <t>Dūkšto  globos namai</t>
  </si>
  <si>
    <t>Didžiasalio  vaikų globos ir socialinės paramos šeimai centras</t>
  </si>
  <si>
    <t>Ignalinos rajono savivaldybės visuomenės sveikatos biuras</t>
  </si>
  <si>
    <t>Ignalinos rajono savivaldybės administracijos Ignalinos miesto seniūnija</t>
  </si>
  <si>
    <t>Ignalinos rajono priešgaisrinė tarnyba</t>
  </si>
  <si>
    <t>2.</t>
  </si>
  <si>
    <t>2.1.</t>
  </si>
  <si>
    <t>2.2.</t>
  </si>
  <si>
    <t>2.3.</t>
  </si>
  <si>
    <t>2.4.</t>
  </si>
  <si>
    <t>2.5.</t>
  </si>
  <si>
    <t>1.</t>
  </si>
  <si>
    <t>1.1.</t>
  </si>
  <si>
    <t>1.2.</t>
  </si>
  <si>
    <t>1.3.</t>
  </si>
  <si>
    <t>1.4.</t>
  </si>
  <si>
    <t>1.5.</t>
  </si>
  <si>
    <t>1.6.</t>
  </si>
  <si>
    <t>1.7.</t>
  </si>
  <si>
    <t>1.8.</t>
  </si>
  <si>
    <t>3.</t>
  </si>
  <si>
    <t>3.3.</t>
  </si>
  <si>
    <t>3.1.</t>
  </si>
  <si>
    <t>3.2.</t>
  </si>
  <si>
    <t>4.</t>
  </si>
  <si>
    <t>4.1.</t>
  </si>
  <si>
    <t>5.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</si>
  <si>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</si>
  <si>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</si>
  <si>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</si>
  <si>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</si>
  <si>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</si>
  <si>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</si>
  <si>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</si>
  <si>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</si>
  <si>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</si>
  <si>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</si>
  <si>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</si>
  <si>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</si>
  <si>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</si>
  <si>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6.</t>
  </si>
  <si>
    <t>6.1.</t>
  </si>
  <si>
    <t>6.2.</t>
  </si>
  <si>
    <t>6.3.</t>
  </si>
  <si>
    <t>7.</t>
  </si>
  <si>
    <t>7.1.</t>
  </si>
  <si>
    <t>8.</t>
  </si>
  <si>
    <t>8.1.</t>
  </si>
  <si>
    <t>8.2.</t>
  </si>
  <si>
    <t>9.</t>
  </si>
  <si>
    <t>10.</t>
  </si>
  <si>
    <t>10.1.</t>
  </si>
  <si>
    <t>11.</t>
  </si>
  <si>
    <t>11.1.</t>
  </si>
  <si>
    <t>12.</t>
  </si>
  <si>
    <t>4.2.</t>
  </si>
  <si>
    <t>4.3.</t>
  </si>
  <si>
    <t>7.2.</t>
  </si>
  <si>
    <t>7.3.</t>
  </si>
  <si>
    <t>9.3.</t>
  </si>
  <si>
    <t>11.2.</t>
  </si>
  <si>
    <t>13.</t>
  </si>
  <si>
    <t>13.1.</t>
  </si>
  <si>
    <t>13.2.</t>
  </si>
  <si>
    <t>14.</t>
  </si>
  <si>
    <t>15.</t>
  </si>
  <si>
    <t>16.</t>
  </si>
  <si>
    <t>16.1.</t>
  </si>
  <si>
    <t>18.</t>
  </si>
  <si>
    <t>18.2.</t>
  </si>
  <si>
    <t>19.</t>
  </si>
  <si>
    <t>19.1.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</si>
  <si>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</si>
  <si>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</si>
  <si>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</si>
  <si>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</si>
  <si>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</si>
  <si>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</si>
  <si>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</si>
  <si>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</si>
  <si>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</si>
  <si>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</si>
  <si>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</si>
  <si>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</si>
  <si>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Eil. Nr.</t>
  </si>
  <si>
    <t>20.1.</t>
  </si>
  <si>
    <t>14.1.</t>
  </si>
  <si>
    <t>15.1.</t>
  </si>
  <si>
    <t>24.1.</t>
  </si>
  <si>
    <t>22.1.</t>
  </si>
  <si>
    <t>23.1.</t>
  </si>
  <si>
    <t>25.1.</t>
  </si>
  <si>
    <t>26.1.</t>
  </si>
  <si>
    <t>27.1.</t>
  </si>
  <si>
    <t>28.1.</t>
  </si>
  <si>
    <t>29.1.</t>
  </si>
  <si>
    <t>30.1.</t>
  </si>
  <si>
    <t>6.4.</t>
  </si>
  <si>
    <t>6.5.</t>
  </si>
  <si>
    <t>17.1.</t>
  </si>
  <si>
    <t>Infrastruktūros objektų plėtros ir priežiūros programa</t>
  </si>
  <si>
    <t>Ignalinos rajono savivaldybės administracijos Tverečiaus seniūnija</t>
  </si>
  <si>
    <t>Ignalinos rajono savivaldybės kontrolės ir audito tarnyba</t>
  </si>
  <si>
    <t>18.1.</t>
  </si>
  <si>
    <t>Ugdymo kokybės ir mokymosi aplinkos užtikrinimo programa</t>
  </si>
  <si>
    <t>Aplinkos apsaugos, verslo, užimtumo rėmimo ir žemės ūkio plėtros programa</t>
  </si>
  <si>
    <t>Kultūros ir turizmo, sporto, jaunimo ir bendruomenių veiklos aktyvinimo programa</t>
  </si>
  <si>
    <t>6.6.</t>
  </si>
  <si>
    <t>6.7.</t>
  </si>
  <si>
    <t>6.8.</t>
  </si>
  <si>
    <t>6.9.</t>
  </si>
  <si>
    <t>6.10.</t>
  </si>
  <si>
    <t>6.11.</t>
  </si>
  <si>
    <t>6.12.</t>
  </si>
  <si>
    <t>6.13.</t>
  </si>
  <si>
    <t>6.14.</t>
  </si>
  <si>
    <t>6.15.</t>
  </si>
  <si>
    <t>3.4.</t>
  </si>
  <si>
    <t>Socialinės paramos ir sveikatos apsaugos paslaugų kokybės ir prieinamumo gerinimo programa</t>
  </si>
  <si>
    <t>Savivaldybės funkcijų vykdymo, administravimo ir savivaldybės veiklos užtikrinimo programa</t>
  </si>
  <si>
    <t>Savivaldybės tarybos darbui organizuoti</t>
  </si>
  <si>
    <t>Savivaldybės administracijos direktoriaus rezervui</t>
  </si>
  <si>
    <t>4.1.1.</t>
  </si>
  <si>
    <t>Smulkaus ir vidutinio verslo plėtros priemonei finansuoti</t>
  </si>
  <si>
    <t>7.4.</t>
  </si>
  <si>
    <t>6.3.1.</t>
  </si>
  <si>
    <t>6.3.2.</t>
  </si>
  <si>
    <t>3.4.1.</t>
  </si>
  <si>
    <t>3.4.2.</t>
  </si>
  <si>
    <t>Asignavimų šaltinis</t>
  </si>
  <si>
    <t>Iš jų asignavimai</t>
  </si>
  <si>
    <t>Studijų rėmimo priemonei finansuoti</t>
  </si>
  <si>
    <t xml:space="preserve">Ignalinos rajono savivaldybės administracijos Socialinės paramos ir kaimo reikalų skyrius </t>
  </si>
  <si>
    <t>Ignalinos r. Didžiasalio „Ryto“ gimnazija</t>
  </si>
  <si>
    <t>Ignalinos „Šaltinėlio“ mokykla</t>
  </si>
  <si>
    <t>Pajamų rūšys</t>
  </si>
  <si>
    <t>Mokesčiai</t>
  </si>
  <si>
    <t>Gyventojų pajamų mokestis</t>
  </si>
  <si>
    <t>Turto mokesčiai</t>
  </si>
  <si>
    <t>1.2.1.</t>
  </si>
  <si>
    <t>Žemės mokestis</t>
  </si>
  <si>
    <t>1.2.2.</t>
  </si>
  <si>
    <t>Paveldimo  turto mokestis</t>
  </si>
  <si>
    <t>1.2.3.</t>
  </si>
  <si>
    <t>Nekilnojamojo turto mokestis</t>
  </si>
  <si>
    <t>Prekių ir paslaugų mokesčiai</t>
  </si>
  <si>
    <t>1.3.1.</t>
  </si>
  <si>
    <t>Mokesčiai už aplinkos teršimą</t>
  </si>
  <si>
    <t>Valstybės rinkliavos</t>
  </si>
  <si>
    <t>Vietinės rinkliavos</t>
  </si>
  <si>
    <t xml:space="preserve">2. </t>
  </si>
  <si>
    <t>Kitos  pajamos</t>
  </si>
  <si>
    <t>Turto pajamos</t>
  </si>
  <si>
    <t>2.1.1.</t>
  </si>
  <si>
    <t>Palūkanos</t>
  </si>
  <si>
    <t>2.1.2.</t>
  </si>
  <si>
    <t>Nuomos mokestis už valstybinę žemę ir valstybinio vidaus vandenų fondo vandens telkinius</t>
  </si>
  <si>
    <t>2.1.3.</t>
  </si>
  <si>
    <t>Mokesčiai už valstybinius gamtos išteklius</t>
  </si>
  <si>
    <t>Įmokos už išlaikymą švietimo, socialinės apsaugos įstaigose</t>
  </si>
  <si>
    <t>Kitos neišvardytos pajamos</t>
  </si>
  <si>
    <t>Materialiojo ir nematerialiojo turto realizavimo pajamos</t>
  </si>
  <si>
    <t>Pirminės teisinės pagalbos funkcijai atlikti</t>
  </si>
  <si>
    <t>Civilinės būklės aktų registravimo funkcijai atlikti</t>
  </si>
  <si>
    <t>Žemės ūkio funkcijoms atlikti</t>
  </si>
  <si>
    <t>Melioracijai</t>
  </si>
  <si>
    <t>Savivaldybėms priskirtiems archyviniams dokumentams tvarkyti</t>
  </si>
  <si>
    <t>Socialinėms išmokoms ir kompensacijoms skaičiuoti ir mokėti</t>
  </si>
  <si>
    <t>Socialinei paramai mokiniams</t>
  </si>
  <si>
    <t>Socialinėms paslaugoms</t>
  </si>
  <si>
    <t>Jaunimo teisių apsaugai</t>
  </si>
  <si>
    <t>Karo prievolės ir mobilizacijos administravimui</t>
  </si>
  <si>
    <t>Gyventojų registro tvarkymo  ir duomenų teikimo valstybės registrams funkcijai atlikti</t>
  </si>
  <si>
    <t>Gyvenamosios vietos deklaravimo duomenų ir gyvenamosios vietos neturinčių asmenų apskaitos duomenų tvarkymo funkcijai atlikti</t>
  </si>
  <si>
    <t>Civilinės saugos funkcijai atlikti</t>
  </si>
  <si>
    <t>Valstybinės kalbos vartojimo ir taisyklingumo kontrolės funkcijai atlikti</t>
  </si>
  <si>
    <t>Neveiksnių asmenų būklės peržiūrėjimui užtikrinti</t>
  </si>
  <si>
    <t>Klasėms, skirtoms specialiųjų ugdymosi poreikių turintiems mokiniams, išlaikyti</t>
  </si>
  <si>
    <t>Kelių priežiūros ir plėtros programos lėšos vietinės reikšmės keliams ir gatvėms tiesti, rekonstruoti, taisyti (remontuoti), prižiūrėti ir saugaus eismo sąlygoms užtikrinti</t>
  </si>
  <si>
    <t>Paskolos</t>
  </si>
  <si>
    <t>Metų pradžios lėšų likutis</t>
  </si>
  <si>
    <t>Apyvartos lėšų likutis</t>
  </si>
  <si>
    <t>Aplinkos apsaugos rėmimo specialiosios programos lėšų likutis</t>
  </si>
  <si>
    <t>Sveikatos apsaugos rėmimo programos lėšų likutis</t>
  </si>
  <si>
    <t>Lėšų už parduotą žemę likutis</t>
  </si>
  <si>
    <t>2.2.1.</t>
  </si>
  <si>
    <t>2.2.2.</t>
  </si>
  <si>
    <t>2.2.3.</t>
  </si>
  <si>
    <t>Dotacijos iš kitų valdžios sektoriaus subjektų</t>
  </si>
  <si>
    <t>3.1.1.</t>
  </si>
  <si>
    <t>3.1.2.</t>
  </si>
  <si>
    <t>3.1.3.</t>
  </si>
  <si>
    <t>3.1.4.</t>
  </si>
  <si>
    <t>3.1.5.</t>
  </si>
  <si>
    <t>3.1.6.</t>
  </si>
  <si>
    <t>3.1.7.</t>
  </si>
  <si>
    <t>3.1.8.</t>
  </si>
  <si>
    <t>3.1.9.</t>
  </si>
  <si>
    <t>3.1.10.</t>
  </si>
  <si>
    <t>3.1.11.</t>
  </si>
  <si>
    <t>3.1.12.</t>
  </si>
  <si>
    <t>3.1.13.</t>
  </si>
  <si>
    <t>3.1.14.</t>
  </si>
  <si>
    <t>3.1.15.</t>
  </si>
  <si>
    <t>3.1.16.</t>
  </si>
  <si>
    <t>3.1.17.</t>
  </si>
  <si>
    <t>3.1.18.</t>
  </si>
  <si>
    <t>3.1.19.</t>
  </si>
  <si>
    <t>3.1.20.</t>
  </si>
  <si>
    <t>3.1.21.</t>
  </si>
  <si>
    <t>3.1.22.</t>
  </si>
  <si>
    <t>3.1.23.</t>
  </si>
  <si>
    <t>Dotacija iš Europos Sąjungos, kitos tarptautinės finansinės paramos ir bendrojo finansavimo lėšų</t>
  </si>
  <si>
    <t xml:space="preserve">Kita speciali tikslinė dotacija </t>
  </si>
  <si>
    <t>Įstaigų pajamų už prekes ir paslaugas lėšos</t>
  </si>
  <si>
    <t>Dotacija valstybinėms (perduotoms savivaldybėms) funkcijoms atlikti</t>
  </si>
  <si>
    <t>Paskolų lėšos</t>
  </si>
  <si>
    <t>Lėšos savarankiškoms savivaldybės funkcijoms atlikti</t>
  </si>
  <si>
    <t>Ignalinos rajono savivaldybės viešoji biblioteka</t>
  </si>
  <si>
    <t>Įstaigų pajamų  už prekes ir paslaugas  likutis</t>
  </si>
  <si>
    <t>Biudžetinių įstaigų pajamos už prekes ir paslaugas</t>
  </si>
  <si>
    <t>Pajamos už ilgalaikio ir trumpalaikio materialiojo turto nuomą</t>
  </si>
  <si>
    <t>Rinkliavos</t>
  </si>
  <si>
    <t>Pajamos iš baudų, konfiskuoto turto ir kitų netesybų</t>
  </si>
  <si>
    <t>Valstybinėms (valstybės perduotoms savivaldybėms) funkcijoms atlikti</t>
  </si>
  <si>
    <t>Savivaldybių patvirtintoms užimtumo didinimo programoms įgyvendinti</t>
  </si>
  <si>
    <t>Būsto nuomos mokesčio daliai kompensuoti</t>
  </si>
  <si>
    <t>Priešgaisrinės saugos funkcijai atlikti</t>
  </si>
  <si>
    <t>Pajamos už prekes ir paslaugas</t>
  </si>
  <si>
    <t>2.2.4.</t>
  </si>
  <si>
    <t>2.2.4.1.</t>
  </si>
  <si>
    <t>2.2.4.2.</t>
  </si>
  <si>
    <t>3.3.1.</t>
  </si>
  <si>
    <t>3.3.2.</t>
  </si>
  <si>
    <t>3.3.4.</t>
  </si>
  <si>
    <t>3.3.3.</t>
  </si>
  <si>
    <t>Valstybės biudžeto lėšų dotacija iš Finansų ministerijos Finansų politikos formavimo ir įgyvendinimo programos</t>
  </si>
  <si>
    <t>Speciali tikslinė dotacija ugdymo reikmėms finansuoti</t>
  </si>
  <si>
    <t>Savivaldybės erdvinių duomenų rinkinio tvarkymo funkcijai atlikti</t>
  </si>
  <si>
    <t>Duomenims suteiktos valstybės pagalbos ir nereikšmingos pagalbos  registrui teikti</t>
  </si>
  <si>
    <t>3.3.5.</t>
  </si>
  <si>
    <t>Ignalinos rajono socialinių paslaugų centras</t>
  </si>
  <si>
    <t>Dotacija iš Europos Sąjungos, kitos tarptautinės finansinės paramos ir bendrojo finansavimo lėšų (iš praėjusių metų)</t>
  </si>
  <si>
    <t>17.</t>
  </si>
  <si>
    <t>17.2.</t>
  </si>
  <si>
    <t>17.3.</t>
  </si>
  <si>
    <t>21.1.</t>
  </si>
  <si>
    <t>31.1.</t>
  </si>
  <si>
    <t>Ignalinos rajono švietimo pagalbos tarnyba</t>
  </si>
  <si>
    <t>2.6.</t>
  </si>
  <si>
    <t>3.3.6.</t>
  </si>
  <si>
    <t>Ignalinos rajono turizmo informacijos centras</t>
  </si>
  <si>
    <t>3.3.7.</t>
  </si>
  <si>
    <t>3.3.8.</t>
  </si>
  <si>
    <t>3.3.9.</t>
  </si>
  <si>
    <t>Iš viso biudžeto pajamų</t>
  </si>
  <si>
    <t>ASIGNAVIMŲ VALDYTOJŲ ĮSTAIGOMS, PAGAL LĖŠŲ ŠALTINIUS</t>
  </si>
  <si>
    <t>ASIGNAVIMŲ VALDYTOJŲ ĮSTAIGOMS, PAGAL PROGRAMAS</t>
  </si>
  <si>
    <t>4.4.</t>
  </si>
  <si>
    <t>3.3.10.</t>
  </si>
  <si>
    <t>3.3.11.</t>
  </si>
  <si>
    <t>3.3.12.</t>
  </si>
  <si>
    <t>Ignalinos rajono kultūros centras</t>
  </si>
  <si>
    <t>Ignalinos rajono švietimo ir sporto paslaugų centras</t>
  </si>
  <si>
    <t>3.6.</t>
  </si>
  <si>
    <t>12.1.</t>
  </si>
  <si>
    <t>Ignalinos r. Vidiškių gimnazija</t>
  </si>
  <si>
    <t>3.5.</t>
  </si>
  <si>
    <t>Valstybės biudžeto lėšos akredituotai vaikų dienos socialinei priežiūrai organizuoti, teikti ir administruoti</t>
  </si>
  <si>
    <t>Valstybės biudžeto lėšos neformaliajam vaikų švietimui</t>
  </si>
  <si>
    <t>Valstybės biudžeto lėšos savivaldybių viešosioms bibliotekoms dokumentams įsigyti</t>
  </si>
  <si>
    <t>9.1.</t>
  </si>
  <si>
    <t>9.2.</t>
  </si>
  <si>
    <t>12.2.</t>
  </si>
  <si>
    <t>16.2.</t>
  </si>
  <si>
    <t>18.3.</t>
  </si>
  <si>
    <t>Dotacija iš Europos Sąjungos ir kitos tarptautinės finansinės paramos lėšų</t>
  </si>
  <si>
    <t>Plėtoti visuomenės psichikos sveikatos paslaugų prieinamumą bei ankstyvojo savižudybių atpažinimo ir kompleksinės pagalbos teikimo sistemą</t>
  </si>
  <si>
    <t>2 priedas</t>
  </si>
  <si>
    <t>3 priedas</t>
  </si>
  <si>
    <t xml:space="preserve"> Tūkst. eurų</t>
  </si>
  <si>
    <t xml:space="preserve">                                                  __________________</t>
  </si>
  <si>
    <t>Nevyriausybinių ir bendruomeninių organizacijų veiklai remti</t>
  </si>
  <si>
    <t>Asignavimų valdytojo įstaigos pavadinimas</t>
  </si>
  <si>
    <t>Programos ir asignavimų valdytojo įstaigos pavadinimas</t>
  </si>
  <si>
    <t>3.1.24.</t>
  </si>
  <si>
    <r>
      <t xml:space="preserve">Koordinuotai teikiamų </t>
    </r>
    <r>
      <rPr>
        <sz val="12"/>
        <color rgb="FF000000"/>
        <rFont val="Times New Roman"/>
        <family val="1"/>
        <charset val="186"/>
      </rPr>
      <t>paslaugų vaikams nuo gimimo iki 18 metų (turintiems didelių ir labai didelių specialiųjų ugdymosi poreikių – iki 21 metų) ir vaiko atstovams pagal įstatymą koordinavimui finansuoti</t>
    </r>
  </si>
  <si>
    <t>Lėšos savivaldybių patirtoms materialinių išteklių teikimo, siekiant šalinti COVID-19 ligos (koronaviruso infekcijos) padarinius ir valdyti jos plitimą esant valstybės lygio ekstremaliajai situacijai, išlaidoms kompensuoti</t>
  </si>
  <si>
    <t>17.4.</t>
  </si>
  <si>
    <t>Ignalinos  Česlovo Kudabos gimnazija</t>
  </si>
  <si>
    <t>Ignalinos Česlovo Kudabos gimnazija</t>
  </si>
  <si>
    <t>1.1.1.</t>
  </si>
  <si>
    <t>1.1.2.</t>
  </si>
  <si>
    <t>Gyventojų pajamų mokestis už pajamas iš veiklos pagal verslo liudijimą</t>
  </si>
  <si>
    <t>Gyventojų pajamų mokestis pagal 5 priedą</t>
  </si>
  <si>
    <t>Plėtoti sveiką gyvenseną bei stiprinti sveikos gyvensenos įgūdžius ugdymo įstaigose ir bendruomenėse,  vykdyti visuomenės sveikatos stebėseną savivaldybėse</t>
  </si>
  <si>
    <t xml:space="preserve">  IGNALINOS RAJONO SAVIVALDYBĖS 2022  METŲ  BIUDŽETO  PAJAMOS </t>
  </si>
  <si>
    <t>Savivaldybei priskirtos valstybinės žemės ir kito valstybės  turto valdymo, naudojimo ir disponavimo juo patikėjimo teise funkcijai atlikti</t>
  </si>
  <si>
    <t>Infrastruktūros plėtros mokestis</t>
  </si>
  <si>
    <t>Paskolų lėšų likutis</t>
  </si>
  <si>
    <t>Valstybės biudžeto lėšos padidėjusių išlaidų būsto šildymo išlaidų kompensacijoms teikti</t>
  </si>
  <si>
    <t xml:space="preserve">Valstybės biudžeto lėšos vadovaujančių darbuotojų minimaliems pareiginės algos koeficientams padidinti
</t>
  </si>
  <si>
    <t>Valstybės biudžeto lėšos pedagoginių darbuotojų, išlaikomų iš savivaldybės biudžeto lėšų, darbo užmokesčiui didinti</t>
  </si>
  <si>
    <t>12.3.</t>
  </si>
  <si>
    <t>15.2.</t>
  </si>
  <si>
    <t>16.3.</t>
  </si>
  <si>
    <t>16.4.</t>
  </si>
  <si>
    <t>17.5.</t>
  </si>
  <si>
    <t>18.6.</t>
  </si>
  <si>
    <t>18.7.</t>
  </si>
  <si>
    <t>31.2.</t>
  </si>
  <si>
    <t>31.3.</t>
  </si>
  <si>
    <t xml:space="preserve">                                                            _________________________________</t>
  </si>
  <si>
    <t xml:space="preserve">IGNALINOS RAJONO SAVIVALDYBĖS 2022 METŲ BIUDŽETO LĖŠOS, SKIRTOS </t>
  </si>
  <si>
    <t>3.6.1.</t>
  </si>
  <si>
    <t>1.8.1.</t>
  </si>
  <si>
    <t>Kitos tikslinės dotacijos</t>
  </si>
  <si>
    <t>Iš viso išlaidų</t>
  </si>
  <si>
    <t xml:space="preserve">  Tūkst. eurų</t>
  </si>
  <si>
    <t xml:space="preserve">                                _______________________</t>
  </si>
  <si>
    <t>Iš viso pajamų</t>
  </si>
  <si>
    <t xml:space="preserve">Ignalinos rajono savivaldybės </t>
  </si>
  <si>
    <t>2022 metų biudžeto projekto</t>
  </si>
  <si>
    <t>Valstybės biudžeto lėšos asmeninei pagalbai teikti ir administruoti</t>
  </si>
  <si>
    <t>18.4.</t>
  </si>
  <si>
    <t>18.5.</t>
  </si>
  <si>
    <t xml:space="preserve">                                                                                        2022 metų biudžeto projekto</t>
  </si>
  <si>
    <t xml:space="preserve">                                                                                        1 priedas</t>
  </si>
  <si>
    <t xml:space="preserve">                                           Ignalinos rajono savivaldybės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</si>
</sst>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0"/>
      <name val="Arial"/>
      <charset val="186"/>
    </font>
    <font>
      <sz val="9"/>
      <name val="Palemonas"/>
      <family val="1"/>
      <charset val="186"/>
    </font>
    <font>
      <sz val="11"/>
      <name val="Palemonas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Fill="1"/>
    <xf numFmtId="0" fontId="3" fillId="0" borderId="1" xfId="0" applyFont="1" applyFill="1" applyBorder="1"/>
    <xf numFmtId="0" fontId="4" fillId="0" borderId="1" xfId="0" applyFont="1" applyFill="1" applyBorder="1"/>
    <xf numFmtId="0" fontId="3" fillId="0" borderId="1" xfId="0" applyFont="1" applyFill="1" applyBorder="1" applyAlignment="1">
      <alignment vertical="center"/>
    </xf>
    <xf numFmtId="16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Fill="1"/>
    <xf numFmtId="0" fontId="4" fillId="0" borderId="0" xfId="0" applyFont="1" applyAlignment="1"/>
    <xf numFmtId="0" fontId="3" fillId="0" borderId="0" xfId="0" applyFont="1"/>
    <xf numFmtId="164" fontId="3" fillId="0" borderId="0" xfId="0" applyNumberFormat="1" applyFont="1"/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vertical="top" wrapText="1"/>
    </xf>
    <xf numFmtId="16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justify" vertical="top"/>
    </xf>
    <xf numFmtId="14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 indent="15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1" xfId="0" applyFont="1" applyFill="1" applyBorder="1" applyAlignment="1" applyProtection="1">
      <alignment horizontal="left" vertical="top"/>
    </xf>
    <xf numFmtId="16" fontId="3" fillId="0" borderId="1" xfId="0" applyNumberFormat="1" applyFont="1" applyFill="1" applyBorder="1" applyAlignment="1">
      <alignment vertical="top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14" fontId="3" fillId="0" borderId="1" xfId="0" applyNumberFormat="1" applyFont="1" applyFill="1" applyBorder="1" applyAlignment="1">
      <alignment vertical="top"/>
    </xf>
    <xf numFmtId="0" fontId="5" fillId="0" borderId="0" xfId="0" applyFont="1" applyFill="1" applyAlignment="1">
      <alignment wrapText="1"/>
    </xf>
    <xf numFmtId="164" fontId="3" fillId="2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/>
    <xf numFmtId="0" fontId="4" fillId="3" borderId="1" xfId="0" applyFont="1" applyFill="1" applyBorder="1" applyAlignment="1">
      <alignment vertical="top"/>
    </xf>
    <xf numFmtId="164" fontId="4" fillId="3" borderId="1" xfId="0" applyNumberFormat="1" applyFont="1" applyFill="1" applyBorder="1" applyAlignment="1">
      <alignment horizontal="center" vertical="center"/>
    </xf>
    <xf numFmtId="16" fontId="4" fillId="3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justify" vertical="top"/>
    </xf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/>
    <xf numFmtId="164" fontId="3" fillId="0" borderId="0" xfId="0" applyNumberFormat="1" applyFont="1" applyFill="1"/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10" fillId="0" borderId="0" xfId="0" applyFont="1" applyFill="1"/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" xfId="0" applyFont="1" applyFill="1" applyBorder="1" applyAlignment="1">
      <alignment vertical="center" wrapText="1"/>
    </xf>
  </cellXfs>
  <cellStyles count="1">
    <cellStyle name="Įprastas" xfId="0" builtinId="0"/>
  </cellStyles>
  <dxfs count="1">
    <dxf>
      <font>
        <condense val="0"/>
        <extend val="0"/>
      </font>
      <fill>
        <patternFill>
          <bgColor indexed="9"/>
        </patternFill>
      </fill>
    </dxf>
  </dxfs>
  <tableStyles count="0" defaultTableStyle="TableStyleMedium2" defaultPivotStyle="PivotStyleLight16"/>
  <colors>
    <mruColors>
      <color rgb="FFDDDDDD"/>
      <color rgb="FFFF9999"/>
      <color rgb="FFCCECFF"/>
      <color rgb="FF99FFCC"/>
      <color rgb="FFCCFFCC"/>
      <color rgb="FFC0C0C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5"/>
  <sheetViews>
    <sheetView tabSelected="1" zoomScaleNormal="100" workbookViewId="0">
      <selection activeCell="C1" sqref="C1"/>
    </sheetView>
  </sheetViews>
  <sheetFormatPr defaultRowHeight="15"/>
  <cols>
    <col min="1" max="1" width="10.5703125" style="9" customWidth="1"/>
    <col min="2" max="2" width="64.7109375" style="9" customWidth="1"/>
    <col min="3" max="3" width="11.85546875" style="9" customWidth="1"/>
    <col min="4" max="16384" width="9.140625" style="9"/>
  </cols>
  <sheetData>
    <row r="1" spans="1:3">
      <c r="B1" s="26" t="s">
        <v>344</v>
      </c>
    </row>
    <row r="2" spans="1:3">
      <c r="B2" s="27" t="s">
        <v>342</v>
      </c>
    </row>
    <row r="3" spans="1:3">
      <c r="B3" s="27" t="s">
        <v>343</v>
      </c>
    </row>
    <row r="5" spans="1:3">
      <c r="A5" s="8" t="s">
        <v>312</v>
      </c>
      <c r="B5" s="8"/>
    </row>
    <row r="6" spans="1:3">
      <c r="A6" s="8"/>
      <c r="B6" s="8"/>
    </row>
    <row r="7" spans="1:3">
      <c r="C7" s="71" t="s">
        <v>296</v>
      </c>
    </row>
    <row r="8" spans="1:3" ht="40.5" customHeight="1">
      <c r="A8" s="14" t="s">
        <v>100</v>
      </c>
      <c r="B8" s="14" t="s">
        <v>151</v>
      </c>
      <c r="C8" s="15" t="s">
        <v>336</v>
      </c>
    </row>
    <row r="9" spans="1:3" ht="17.25" customHeight="1">
      <c r="A9" s="51" t="s">
        <v>27</v>
      </c>
      <c r="B9" s="51" t="s">
        <v>152</v>
      </c>
      <c r="C9" s="52">
        <f>C10+C13+C17</f>
        <v>13251</v>
      </c>
    </row>
    <row r="10" spans="1:3" ht="18" customHeight="1">
      <c r="A10" s="24" t="s">
        <v>28</v>
      </c>
      <c r="B10" s="24" t="s">
        <v>153</v>
      </c>
      <c r="C10" s="13">
        <f>SUM(C11:C12)</f>
        <v>12729</v>
      </c>
    </row>
    <row r="11" spans="1:3" ht="18" customHeight="1">
      <c r="A11" s="24" t="s">
        <v>307</v>
      </c>
      <c r="B11" s="24" t="s">
        <v>310</v>
      </c>
      <c r="C11" s="13">
        <v>12708</v>
      </c>
    </row>
    <row r="12" spans="1:3" ht="18" customHeight="1">
      <c r="A12" s="24" t="s">
        <v>308</v>
      </c>
      <c r="B12" s="24" t="s">
        <v>309</v>
      </c>
      <c r="C12" s="13">
        <v>21</v>
      </c>
    </row>
    <row r="13" spans="1:3">
      <c r="A13" s="24" t="s">
        <v>29</v>
      </c>
      <c r="B13" s="24" t="s">
        <v>154</v>
      </c>
      <c r="C13" s="13">
        <f>C14+C15+C16</f>
        <v>510</v>
      </c>
    </row>
    <row r="14" spans="1:3">
      <c r="A14" s="24" t="s">
        <v>155</v>
      </c>
      <c r="B14" s="24" t="s">
        <v>156</v>
      </c>
      <c r="C14" s="13">
        <v>270</v>
      </c>
    </row>
    <row r="15" spans="1:3">
      <c r="A15" s="24" t="s">
        <v>157</v>
      </c>
      <c r="B15" s="24" t="s">
        <v>158</v>
      </c>
      <c r="C15" s="13">
        <v>10</v>
      </c>
    </row>
    <row r="16" spans="1:3" ht="18" customHeight="1">
      <c r="A16" s="24" t="s">
        <v>159</v>
      </c>
      <c r="B16" s="24" t="s">
        <v>160</v>
      </c>
      <c r="C16" s="13">
        <v>230</v>
      </c>
    </row>
    <row r="17" spans="1:3">
      <c r="A17" s="24" t="s">
        <v>30</v>
      </c>
      <c r="B17" s="24" t="s">
        <v>161</v>
      </c>
      <c r="C17" s="13">
        <f>C18</f>
        <v>12</v>
      </c>
    </row>
    <row r="18" spans="1:3">
      <c r="A18" s="24" t="s">
        <v>162</v>
      </c>
      <c r="B18" s="24" t="s">
        <v>163</v>
      </c>
      <c r="C18" s="13">
        <v>12</v>
      </c>
    </row>
    <row r="19" spans="1:3" ht="15" customHeight="1">
      <c r="A19" s="51" t="s">
        <v>166</v>
      </c>
      <c r="B19" s="51" t="s">
        <v>167</v>
      </c>
      <c r="C19" s="52">
        <f>C20+C24+C31+C32</f>
        <v>711</v>
      </c>
    </row>
    <row r="20" spans="1:3" ht="18" customHeight="1">
      <c r="A20" s="24" t="s">
        <v>22</v>
      </c>
      <c r="B20" s="24" t="s">
        <v>168</v>
      </c>
      <c r="C20" s="13">
        <f>C21+C22+C23</f>
        <v>191</v>
      </c>
    </row>
    <row r="21" spans="1:3" ht="18.75" customHeight="1">
      <c r="A21" s="24" t="s">
        <v>169</v>
      </c>
      <c r="B21" s="24" t="s">
        <v>170</v>
      </c>
      <c r="C21" s="13">
        <v>1</v>
      </c>
    </row>
    <row r="22" spans="1:3" ht="30.75" customHeight="1">
      <c r="A22" s="16" t="s">
        <v>171</v>
      </c>
      <c r="B22" s="12" t="s">
        <v>172</v>
      </c>
      <c r="C22" s="13">
        <v>130</v>
      </c>
    </row>
    <row r="23" spans="1:3" ht="18.75" customHeight="1">
      <c r="A23" s="16" t="s">
        <v>173</v>
      </c>
      <c r="B23" s="12" t="s">
        <v>174</v>
      </c>
      <c r="C23" s="13">
        <v>60</v>
      </c>
    </row>
    <row r="24" spans="1:3" ht="18" customHeight="1">
      <c r="A24" s="36" t="s">
        <v>23</v>
      </c>
      <c r="B24" s="24" t="s">
        <v>244</v>
      </c>
      <c r="C24" s="13">
        <f>C25+C26+C27+C28</f>
        <v>500</v>
      </c>
    </row>
    <row r="25" spans="1:3" ht="20.25" customHeight="1">
      <c r="A25" s="24" t="s">
        <v>201</v>
      </c>
      <c r="B25" s="24" t="s">
        <v>236</v>
      </c>
      <c r="C25" s="13">
        <v>212.2</v>
      </c>
    </row>
    <row r="26" spans="1:3" ht="20.25" customHeight="1">
      <c r="A26" s="24" t="s">
        <v>202</v>
      </c>
      <c r="B26" s="24" t="s">
        <v>237</v>
      </c>
      <c r="C26" s="13">
        <v>54</v>
      </c>
    </row>
    <row r="27" spans="1:3" ht="20.25" customHeight="1">
      <c r="A27" s="16" t="s">
        <v>203</v>
      </c>
      <c r="B27" s="12" t="s">
        <v>175</v>
      </c>
      <c r="C27" s="13">
        <v>203.8</v>
      </c>
    </row>
    <row r="28" spans="1:3" ht="18.75" customHeight="1">
      <c r="A28" s="16" t="s">
        <v>245</v>
      </c>
      <c r="B28" s="12" t="s">
        <v>238</v>
      </c>
      <c r="C28" s="13">
        <f>C29+C30</f>
        <v>30</v>
      </c>
    </row>
    <row r="29" spans="1:3" ht="18" customHeight="1">
      <c r="A29" s="16" t="s">
        <v>246</v>
      </c>
      <c r="B29" s="24" t="s">
        <v>164</v>
      </c>
      <c r="C29" s="13">
        <v>20</v>
      </c>
    </row>
    <row r="30" spans="1:3" ht="20.25" customHeight="1">
      <c r="A30" s="16" t="s">
        <v>247</v>
      </c>
      <c r="B30" s="24" t="s">
        <v>165</v>
      </c>
      <c r="C30" s="13">
        <v>10</v>
      </c>
    </row>
    <row r="31" spans="1:3">
      <c r="A31" s="40" t="s">
        <v>24</v>
      </c>
      <c r="B31" s="24" t="s">
        <v>239</v>
      </c>
      <c r="C31" s="13">
        <v>10</v>
      </c>
    </row>
    <row r="32" spans="1:3">
      <c r="A32" s="17" t="s">
        <v>25</v>
      </c>
      <c r="B32" s="18" t="s">
        <v>176</v>
      </c>
      <c r="C32" s="13">
        <v>10</v>
      </c>
    </row>
    <row r="33" spans="1:3">
      <c r="A33" s="51" t="s">
        <v>36</v>
      </c>
      <c r="B33" s="51" t="s">
        <v>204</v>
      </c>
      <c r="C33" s="52">
        <f>C34+C59+C60+C73</f>
        <v>8809</v>
      </c>
    </row>
    <row r="34" spans="1:3" ht="20.45" customHeight="1">
      <c r="A34" s="49" t="s">
        <v>38</v>
      </c>
      <c r="B34" s="49" t="s">
        <v>240</v>
      </c>
      <c r="C34" s="42">
        <f>SUM(C35:C58)</f>
        <v>3034.9</v>
      </c>
    </row>
    <row r="35" spans="1:3" ht="19.5" customHeight="1">
      <c r="A35" s="12" t="s">
        <v>205</v>
      </c>
      <c r="B35" s="12" t="s">
        <v>178</v>
      </c>
      <c r="C35" s="13">
        <v>5.7</v>
      </c>
    </row>
    <row r="36" spans="1:3" ht="21.75" customHeight="1">
      <c r="A36" s="12" t="s">
        <v>206</v>
      </c>
      <c r="B36" s="12" t="s">
        <v>179</v>
      </c>
      <c r="C36" s="13">
        <v>21.1</v>
      </c>
    </row>
    <row r="37" spans="1:3" ht="15.75" customHeight="1">
      <c r="A37" s="12" t="s">
        <v>207</v>
      </c>
      <c r="B37" s="12" t="s">
        <v>188</v>
      </c>
      <c r="C37" s="13">
        <v>0.2</v>
      </c>
    </row>
    <row r="38" spans="1:3" ht="19.5" customHeight="1">
      <c r="A38" s="12" t="s">
        <v>208</v>
      </c>
      <c r="B38" s="12" t="s">
        <v>180</v>
      </c>
      <c r="C38" s="13">
        <v>156.19999999999999</v>
      </c>
    </row>
    <row r="39" spans="1:3" ht="15.75" customHeight="1">
      <c r="A39" s="12" t="s">
        <v>209</v>
      </c>
      <c r="B39" s="12" t="s">
        <v>181</v>
      </c>
      <c r="C39" s="13">
        <v>154</v>
      </c>
    </row>
    <row r="40" spans="1:3" ht="21" customHeight="1">
      <c r="A40" s="12" t="s">
        <v>210</v>
      </c>
      <c r="B40" s="12" t="s">
        <v>254</v>
      </c>
      <c r="C40" s="13">
        <v>5.4</v>
      </c>
    </row>
    <row r="41" spans="1:3" ht="35.25" customHeight="1">
      <c r="A41" s="12" t="s">
        <v>211</v>
      </c>
      <c r="B41" s="12" t="s">
        <v>313</v>
      </c>
      <c r="C41" s="13">
        <v>0.6</v>
      </c>
    </row>
    <row r="42" spans="1:3" ht="18" customHeight="1">
      <c r="A42" s="12" t="s">
        <v>212</v>
      </c>
      <c r="B42" s="12" t="s">
        <v>182</v>
      </c>
      <c r="C42" s="13">
        <v>18.7</v>
      </c>
    </row>
    <row r="43" spans="1:3" ht="20.25" customHeight="1">
      <c r="A43" s="12" t="s">
        <v>213</v>
      </c>
      <c r="B43" s="12" t="s">
        <v>183</v>
      </c>
      <c r="C43" s="13">
        <v>150.69999999999999</v>
      </c>
    </row>
    <row r="44" spans="1:3" ht="20.25" customHeight="1">
      <c r="A44" s="12" t="s">
        <v>214</v>
      </c>
      <c r="B44" s="12" t="s">
        <v>184</v>
      </c>
      <c r="C44" s="13">
        <v>226.6</v>
      </c>
    </row>
    <row r="45" spans="1:3" ht="20.25" customHeight="1">
      <c r="A45" s="12" t="s">
        <v>215</v>
      </c>
      <c r="B45" s="12" t="s">
        <v>185</v>
      </c>
      <c r="C45" s="13">
        <v>590</v>
      </c>
    </row>
    <row r="46" spans="1:3" ht="20.25" customHeight="1">
      <c r="A46" s="12" t="s">
        <v>216</v>
      </c>
      <c r="B46" s="12" t="s">
        <v>186</v>
      </c>
      <c r="C46" s="13">
        <v>17.600000000000001</v>
      </c>
    </row>
    <row r="47" spans="1:3" ht="20.25" customHeight="1">
      <c r="A47" s="12" t="s">
        <v>217</v>
      </c>
      <c r="B47" s="12" t="s">
        <v>242</v>
      </c>
      <c r="C47" s="13">
        <v>7.9</v>
      </c>
    </row>
    <row r="48" spans="1:3" ht="20.25" customHeight="1">
      <c r="A48" s="12" t="s">
        <v>218</v>
      </c>
      <c r="B48" s="12" t="s">
        <v>241</v>
      </c>
      <c r="C48" s="13">
        <v>172.6</v>
      </c>
    </row>
    <row r="49" spans="1:3" ht="24" customHeight="1">
      <c r="A49" s="12" t="s">
        <v>219</v>
      </c>
      <c r="B49" s="12" t="s">
        <v>187</v>
      </c>
      <c r="C49" s="13">
        <v>11.4</v>
      </c>
    </row>
    <row r="50" spans="1:3" ht="30.75" customHeight="1">
      <c r="A50" s="12" t="s">
        <v>220</v>
      </c>
      <c r="B50" s="12" t="s">
        <v>255</v>
      </c>
      <c r="C50" s="13">
        <v>0.3</v>
      </c>
    </row>
    <row r="51" spans="1:3" ht="21.75" customHeight="1">
      <c r="A51" s="12" t="s">
        <v>221</v>
      </c>
      <c r="B51" s="12" t="s">
        <v>243</v>
      </c>
      <c r="C51" s="13">
        <v>798.6</v>
      </c>
    </row>
    <row r="52" spans="1:3" ht="21" customHeight="1">
      <c r="A52" s="12" t="s">
        <v>222</v>
      </c>
      <c r="B52" s="12" t="s">
        <v>190</v>
      </c>
      <c r="C52" s="13">
        <v>522.5</v>
      </c>
    </row>
    <row r="53" spans="1:3" ht="33.75" customHeight="1">
      <c r="A53" s="12" t="s">
        <v>223</v>
      </c>
      <c r="B53" s="12" t="s">
        <v>189</v>
      </c>
      <c r="C53" s="13">
        <v>2.1</v>
      </c>
    </row>
    <row r="54" spans="1:3" ht="17.25" customHeight="1">
      <c r="A54" s="12" t="s">
        <v>224</v>
      </c>
      <c r="B54" s="12" t="s">
        <v>191</v>
      </c>
      <c r="C54" s="13">
        <v>8.4</v>
      </c>
    </row>
    <row r="55" spans="1:3" ht="43.5" customHeight="1">
      <c r="A55" s="12" t="s">
        <v>225</v>
      </c>
      <c r="B55" s="12" t="s">
        <v>311</v>
      </c>
      <c r="C55" s="13">
        <v>110.4</v>
      </c>
    </row>
    <row r="56" spans="1:3" ht="33.75" customHeight="1">
      <c r="A56" s="12" t="s">
        <v>226</v>
      </c>
      <c r="B56" s="12" t="s">
        <v>293</v>
      </c>
      <c r="C56" s="13">
        <v>28.7</v>
      </c>
    </row>
    <row r="57" spans="1:3" ht="25.5" customHeight="1">
      <c r="A57" s="12" t="s">
        <v>227</v>
      </c>
      <c r="B57" s="12" t="s">
        <v>192</v>
      </c>
      <c r="C57" s="13">
        <v>1.4</v>
      </c>
    </row>
    <row r="58" spans="1:3" ht="46.5" customHeight="1">
      <c r="A58" s="12" t="s">
        <v>301</v>
      </c>
      <c r="B58" s="41" t="s">
        <v>302</v>
      </c>
      <c r="C58" s="13">
        <v>23.8</v>
      </c>
    </row>
    <row r="59" spans="1:3" ht="19.5" customHeight="1">
      <c r="A59" s="48" t="s">
        <v>39</v>
      </c>
      <c r="B59" s="48" t="s">
        <v>253</v>
      </c>
      <c r="C59" s="42">
        <v>3847.6</v>
      </c>
    </row>
    <row r="60" spans="1:3" ht="20.25" customHeight="1">
      <c r="A60" s="49" t="s">
        <v>37</v>
      </c>
      <c r="B60" s="49" t="s">
        <v>229</v>
      </c>
      <c r="C60" s="42">
        <f>SUM(C61:C72)</f>
        <v>1421.5</v>
      </c>
    </row>
    <row r="61" spans="1:3" ht="30" customHeight="1">
      <c r="A61" s="12" t="s">
        <v>248</v>
      </c>
      <c r="B61" s="12" t="s">
        <v>193</v>
      </c>
      <c r="C61" s="13">
        <v>25.1</v>
      </c>
    </row>
    <row r="62" spans="1:3" ht="30" customHeight="1">
      <c r="A62" s="19" t="s">
        <v>249</v>
      </c>
      <c r="B62" s="20" t="s">
        <v>252</v>
      </c>
      <c r="C62" s="13">
        <v>10</v>
      </c>
    </row>
    <row r="63" spans="1:3" ht="30.75" customHeight="1">
      <c r="A63" s="19" t="s">
        <v>251</v>
      </c>
      <c r="B63" s="12" t="s">
        <v>284</v>
      </c>
      <c r="C63" s="13">
        <v>26.3</v>
      </c>
    </row>
    <row r="64" spans="1:3" ht="20.25" customHeight="1">
      <c r="A64" s="19" t="s">
        <v>250</v>
      </c>
      <c r="B64" s="20" t="s">
        <v>285</v>
      </c>
      <c r="C64" s="13">
        <v>54.6</v>
      </c>
    </row>
    <row r="65" spans="1:3" ht="33.75" customHeight="1">
      <c r="A65" s="19" t="s">
        <v>256</v>
      </c>
      <c r="B65" s="20" t="s">
        <v>286</v>
      </c>
      <c r="C65" s="13">
        <v>25.3</v>
      </c>
    </row>
    <row r="66" spans="1:3" ht="33.75" customHeight="1">
      <c r="A66" s="19" t="s">
        <v>266</v>
      </c>
      <c r="B66" s="20" t="s">
        <v>318</v>
      </c>
      <c r="C66" s="13">
        <v>54</v>
      </c>
    </row>
    <row r="67" spans="1:3" ht="31.5" customHeight="1">
      <c r="A67" s="19" t="s">
        <v>268</v>
      </c>
      <c r="B67" s="20" t="s">
        <v>317</v>
      </c>
      <c r="C67" s="13">
        <v>27</v>
      </c>
    </row>
    <row r="68" spans="1:3" ht="30" customHeight="1">
      <c r="A68" s="19" t="s">
        <v>269</v>
      </c>
      <c r="B68" s="20" t="s">
        <v>316</v>
      </c>
      <c r="C68" s="13">
        <v>118.4</v>
      </c>
    </row>
    <row r="69" spans="1:3" ht="21" customHeight="1">
      <c r="A69" s="19" t="s">
        <v>270</v>
      </c>
      <c r="B69" s="20" t="s">
        <v>339</v>
      </c>
      <c r="C69" s="13">
        <v>74.8</v>
      </c>
    </row>
    <row r="70" spans="1:3" ht="43.5" customHeight="1">
      <c r="A70" s="19" t="s">
        <v>275</v>
      </c>
      <c r="B70" s="20" t="s">
        <v>194</v>
      </c>
      <c r="C70" s="13">
        <v>1000</v>
      </c>
    </row>
    <row r="71" spans="1:3" ht="46.5" customHeight="1">
      <c r="A71" s="19" t="s">
        <v>276</v>
      </c>
      <c r="B71" s="44" t="s">
        <v>303</v>
      </c>
      <c r="C71" s="13">
        <v>6</v>
      </c>
    </row>
    <row r="72" spans="1:3" ht="17.25" hidden="1" customHeight="1">
      <c r="A72" s="19" t="s">
        <v>277</v>
      </c>
      <c r="B72" s="44" t="s">
        <v>332</v>
      </c>
      <c r="C72" s="13"/>
    </row>
    <row r="73" spans="1:3" ht="30" customHeight="1">
      <c r="A73" s="47" t="s">
        <v>133</v>
      </c>
      <c r="B73" s="47" t="s">
        <v>228</v>
      </c>
      <c r="C73" s="43">
        <f>SUM(C74:C75)</f>
        <v>505</v>
      </c>
    </row>
    <row r="74" spans="1:3" ht="30.6" customHeight="1">
      <c r="A74" s="12" t="s">
        <v>143</v>
      </c>
      <c r="B74" s="20" t="s">
        <v>228</v>
      </c>
      <c r="C74" s="13">
        <v>500</v>
      </c>
    </row>
    <row r="75" spans="1:3" ht="31.5" customHeight="1">
      <c r="A75" s="12" t="s">
        <v>144</v>
      </c>
      <c r="B75" s="12" t="s">
        <v>258</v>
      </c>
      <c r="C75" s="13">
        <v>5</v>
      </c>
    </row>
    <row r="76" spans="1:3" ht="19.5" customHeight="1">
      <c r="A76" s="53" t="s">
        <v>40</v>
      </c>
      <c r="B76" s="54" t="s">
        <v>177</v>
      </c>
      <c r="C76" s="52">
        <v>35</v>
      </c>
    </row>
    <row r="77" spans="1:3" ht="28.5" customHeight="1">
      <c r="A77" s="22"/>
      <c r="B77" s="30" t="s">
        <v>271</v>
      </c>
      <c r="C77" s="32">
        <f>C9+C19+C33+C76</f>
        <v>22806</v>
      </c>
    </row>
    <row r="78" spans="1:3" ht="18" customHeight="1">
      <c r="A78" s="55" t="s">
        <v>42</v>
      </c>
      <c r="B78" s="51" t="s">
        <v>195</v>
      </c>
      <c r="C78" s="52">
        <v>445.5</v>
      </c>
    </row>
    <row r="79" spans="1:3" ht="18.600000000000001" customHeight="1">
      <c r="A79" s="55" t="s">
        <v>56</v>
      </c>
      <c r="B79" s="55" t="s">
        <v>196</v>
      </c>
      <c r="C79" s="52">
        <f>SUM(C80:C86)</f>
        <v>2941</v>
      </c>
    </row>
    <row r="80" spans="1:3" ht="19.5" customHeight="1">
      <c r="A80" s="22" t="s">
        <v>57</v>
      </c>
      <c r="B80" s="22" t="s">
        <v>197</v>
      </c>
      <c r="C80" s="13">
        <v>2247.1</v>
      </c>
    </row>
    <row r="81" spans="1:3" ht="19.5" customHeight="1">
      <c r="A81" s="22" t="s">
        <v>58</v>
      </c>
      <c r="B81" s="24" t="s">
        <v>198</v>
      </c>
      <c r="C81" s="13">
        <v>117</v>
      </c>
    </row>
    <row r="82" spans="1:3" ht="18.75" customHeight="1">
      <c r="A82" s="22" t="s">
        <v>59</v>
      </c>
      <c r="B82" s="24" t="s">
        <v>199</v>
      </c>
      <c r="C82" s="13">
        <v>1.7</v>
      </c>
    </row>
    <row r="83" spans="1:3" ht="17.25" customHeight="1">
      <c r="A83" s="22" t="s">
        <v>113</v>
      </c>
      <c r="B83" s="24" t="s">
        <v>200</v>
      </c>
      <c r="C83" s="13">
        <v>79.400000000000006</v>
      </c>
    </row>
    <row r="84" spans="1:3" ht="17.25" customHeight="1">
      <c r="A84" s="22" t="s">
        <v>114</v>
      </c>
      <c r="B84" s="24" t="s">
        <v>314</v>
      </c>
      <c r="C84" s="13">
        <v>6.8</v>
      </c>
    </row>
    <row r="85" spans="1:3" ht="18" customHeight="1">
      <c r="A85" s="22" t="s">
        <v>123</v>
      </c>
      <c r="B85" s="24" t="s">
        <v>235</v>
      </c>
      <c r="C85" s="13">
        <v>270.60000000000002</v>
      </c>
    </row>
    <row r="86" spans="1:3" ht="28.5" customHeight="1">
      <c r="A86" s="22" t="s">
        <v>124</v>
      </c>
      <c r="B86" s="20" t="s">
        <v>228</v>
      </c>
      <c r="C86" s="13">
        <v>218.4</v>
      </c>
    </row>
    <row r="87" spans="1:3" ht="20.25" customHeight="1">
      <c r="A87" s="51" t="s">
        <v>60</v>
      </c>
      <c r="B87" s="56" t="s">
        <v>315</v>
      </c>
      <c r="C87" s="52">
        <v>100</v>
      </c>
    </row>
    <row r="88" spans="1:3" ht="15.75" customHeight="1">
      <c r="B88" s="9" t="s">
        <v>297</v>
      </c>
      <c r="C88" s="10"/>
    </row>
    <row r="94" spans="1:3">
      <c r="B94" s="45"/>
    </row>
    <row r="95" spans="1:3">
      <c r="B95" s="46"/>
    </row>
  </sheetData>
  <pageMargins left="0.70866141732283472" right="0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8"/>
  <sheetViews>
    <sheetView topLeftCell="A103" zoomScaleNormal="100" workbookViewId="0">
      <selection activeCell="D120" sqref="D120"/>
    </sheetView>
  </sheetViews>
  <sheetFormatPr defaultColWidth="8.85546875" defaultRowHeight="14.25" customHeight="1"/>
  <cols>
    <col min="1" max="1" width="7.28515625" style="63" customWidth="1"/>
    <col min="2" max="2" width="37.28515625" style="63" customWidth="1"/>
    <col min="3" max="3" width="30.85546875" style="63" customWidth="1"/>
    <col min="4" max="4" width="11.42578125" style="63" customWidth="1"/>
    <col min="5" max="5" width="11.5703125" style="63" customWidth="1"/>
    <col min="6" max="16384" width="8.85546875" style="63"/>
  </cols>
  <sheetData>
    <row r="1" spans="1:5" ht="14.25" customHeight="1">
      <c r="D1" s="27" t="s">
        <v>337</v>
      </c>
    </row>
    <row r="2" spans="1:5" ht="14.25" customHeight="1">
      <c r="D2" s="28" t="s">
        <v>338</v>
      </c>
    </row>
    <row r="3" spans="1:5" ht="14.25" customHeight="1">
      <c r="D3" s="28" t="s">
        <v>294</v>
      </c>
    </row>
    <row r="5" spans="1:5" ht="14.25" customHeight="1">
      <c r="B5" s="73" t="s">
        <v>329</v>
      </c>
      <c r="C5" s="73"/>
      <c r="D5" s="73"/>
      <c r="E5" s="73"/>
    </row>
    <row r="6" spans="1:5" ht="14.25" customHeight="1">
      <c r="B6" s="73" t="s">
        <v>272</v>
      </c>
      <c r="C6" s="73"/>
      <c r="D6" s="73"/>
      <c r="E6" s="73"/>
    </row>
    <row r="7" spans="1:5" ht="14.25" customHeight="1">
      <c r="B7" s="60"/>
      <c r="C7" s="60"/>
      <c r="D7" s="60"/>
      <c r="E7" s="60"/>
    </row>
    <row r="8" spans="1:5" ht="14.25" customHeight="1">
      <c r="E8" s="63" t="s">
        <v>296</v>
      </c>
    </row>
    <row r="9" spans="1:5" ht="14.25" customHeight="1">
      <c r="A9" s="74" t="s">
        <v>100</v>
      </c>
      <c r="B9" s="72" t="s">
        <v>299</v>
      </c>
      <c r="C9" s="72" t="s">
        <v>145</v>
      </c>
      <c r="D9" s="72" t="s">
        <v>0</v>
      </c>
      <c r="E9" s="72" t="s">
        <v>1</v>
      </c>
    </row>
    <row r="10" spans="1:5" ht="14.25" customHeight="1">
      <c r="A10" s="74"/>
      <c r="B10" s="72"/>
      <c r="C10" s="72"/>
      <c r="D10" s="72"/>
      <c r="E10" s="72"/>
    </row>
    <row r="11" spans="1:5" ht="12" customHeight="1">
      <c r="A11" s="74"/>
      <c r="B11" s="72"/>
      <c r="C11" s="72"/>
      <c r="D11" s="72"/>
      <c r="E11" s="72"/>
    </row>
    <row r="12" spans="1:5" ht="10.5" customHeight="1">
      <c r="A12" s="65">
        <v>1</v>
      </c>
      <c r="B12" s="66">
        <v>2</v>
      </c>
      <c r="C12" s="66">
        <v>3</v>
      </c>
      <c r="D12" s="66">
        <v>4</v>
      </c>
      <c r="E12" s="66">
        <v>5</v>
      </c>
    </row>
    <row r="13" spans="1:5" ht="21" customHeight="1">
      <c r="A13" s="35" t="s">
        <v>27</v>
      </c>
      <c r="B13" s="23" t="s">
        <v>305</v>
      </c>
      <c r="C13" s="22" t="s">
        <v>0</v>
      </c>
      <c r="D13" s="6">
        <f>SUM(D14:D16)</f>
        <v>2455.3000000000002</v>
      </c>
      <c r="E13" s="6">
        <f>SUM(E14:E16)</f>
        <v>2107.1</v>
      </c>
    </row>
    <row r="14" spans="1:5" ht="30.75" customHeight="1">
      <c r="A14" s="36" t="s">
        <v>28</v>
      </c>
      <c r="B14" s="23" t="s">
        <v>305</v>
      </c>
      <c r="C14" s="23" t="s">
        <v>233</v>
      </c>
      <c r="D14" s="37">
        <v>856</v>
      </c>
      <c r="E14" s="37">
        <v>617.1</v>
      </c>
    </row>
    <row r="15" spans="1:5" ht="30" customHeight="1">
      <c r="A15" s="24" t="s">
        <v>29</v>
      </c>
      <c r="B15" s="23" t="s">
        <v>305</v>
      </c>
      <c r="C15" s="12" t="s">
        <v>253</v>
      </c>
      <c r="D15" s="37">
        <v>1558.3</v>
      </c>
      <c r="E15" s="37">
        <v>1490</v>
      </c>
    </row>
    <row r="16" spans="1:5" ht="31.5" customHeight="1">
      <c r="A16" s="24" t="s">
        <v>30</v>
      </c>
      <c r="B16" s="23" t="s">
        <v>305</v>
      </c>
      <c r="C16" s="23" t="s">
        <v>230</v>
      </c>
      <c r="D16" s="37">
        <v>41</v>
      </c>
      <c r="E16" s="37">
        <v>0</v>
      </c>
    </row>
    <row r="17" spans="1:5" ht="22.5" customHeight="1">
      <c r="A17" s="24" t="s">
        <v>21</v>
      </c>
      <c r="B17" s="23" t="s">
        <v>149</v>
      </c>
      <c r="C17" s="22" t="s">
        <v>0</v>
      </c>
      <c r="D17" s="13">
        <f>SUM(D18:D20)</f>
        <v>1618.5</v>
      </c>
      <c r="E17" s="13">
        <f>SUM(E18:E20)</f>
        <v>1388.9</v>
      </c>
    </row>
    <row r="18" spans="1:5" ht="30" customHeight="1">
      <c r="A18" s="24" t="s">
        <v>22</v>
      </c>
      <c r="B18" s="23" t="s">
        <v>149</v>
      </c>
      <c r="C18" s="23" t="s">
        <v>233</v>
      </c>
      <c r="D18" s="13">
        <v>648.69999999999993</v>
      </c>
      <c r="E18" s="13">
        <v>451</v>
      </c>
    </row>
    <row r="19" spans="1:5" ht="30" customHeight="1">
      <c r="A19" s="24" t="s">
        <v>23</v>
      </c>
      <c r="B19" s="23" t="s">
        <v>149</v>
      </c>
      <c r="C19" s="12" t="s">
        <v>253</v>
      </c>
      <c r="D19" s="13">
        <v>968.8</v>
      </c>
      <c r="E19" s="13">
        <v>937.9</v>
      </c>
    </row>
    <row r="20" spans="1:5" ht="30" customHeight="1">
      <c r="A20" s="24" t="s">
        <v>24</v>
      </c>
      <c r="B20" s="23" t="s">
        <v>149</v>
      </c>
      <c r="C20" s="23" t="s">
        <v>230</v>
      </c>
      <c r="D20" s="13">
        <v>1</v>
      </c>
      <c r="E20" s="13">
        <v>0</v>
      </c>
    </row>
    <row r="21" spans="1:5" ht="17.25" customHeight="1">
      <c r="A21" s="24" t="s">
        <v>36</v>
      </c>
      <c r="B21" s="23" t="s">
        <v>2</v>
      </c>
      <c r="C21" s="22" t="s">
        <v>0</v>
      </c>
      <c r="D21" s="68">
        <f>SUM(D22:D25)</f>
        <v>903.4</v>
      </c>
      <c r="E21" s="68">
        <f t="shared" ref="E21" si="0">SUM(E22:E25)</f>
        <v>790.2</v>
      </c>
    </row>
    <row r="22" spans="1:5" ht="30" customHeight="1">
      <c r="A22" s="24" t="s">
        <v>38</v>
      </c>
      <c r="B22" s="23" t="s">
        <v>2</v>
      </c>
      <c r="C22" s="23" t="s">
        <v>233</v>
      </c>
      <c r="D22" s="68">
        <v>300</v>
      </c>
      <c r="E22" s="68">
        <v>210</v>
      </c>
    </row>
    <row r="23" spans="1:5" ht="30" customHeight="1">
      <c r="A23" s="24" t="s">
        <v>39</v>
      </c>
      <c r="B23" s="23" t="s">
        <v>2</v>
      </c>
      <c r="C23" s="12" t="s">
        <v>253</v>
      </c>
      <c r="D23" s="68">
        <v>596.4</v>
      </c>
      <c r="E23" s="68">
        <v>575.20000000000005</v>
      </c>
    </row>
    <row r="24" spans="1:5" ht="30.75" customHeight="1">
      <c r="A24" s="24" t="s">
        <v>37</v>
      </c>
      <c r="B24" s="23" t="s">
        <v>2</v>
      </c>
      <c r="C24" s="23" t="s">
        <v>230</v>
      </c>
      <c r="D24" s="68">
        <v>2</v>
      </c>
      <c r="E24" s="68">
        <v>0</v>
      </c>
    </row>
    <row r="25" spans="1:5" ht="19.5" customHeight="1">
      <c r="A25" s="24" t="s">
        <v>133</v>
      </c>
      <c r="B25" s="23" t="s">
        <v>2</v>
      </c>
      <c r="C25" s="12" t="s">
        <v>229</v>
      </c>
      <c r="D25" s="68">
        <v>5</v>
      </c>
      <c r="E25" s="68">
        <v>5</v>
      </c>
    </row>
    <row r="26" spans="1:5" ht="18.75" customHeight="1">
      <c r="A26" s="24" t="s">
        <v>40</v>
      </c>
      <c r="B26" s="23" t="s">
        <v>150</v>
      </c>
      <c r="C26" s="22" t="s">
        <v>0</v>
      </c>
      <c r="D26" s="68">
        <f>SUM(D27:D30)</f>
        <v>1420.8999999999999</v>
      </c>
      <c r="E26" s="68">
        <f>SUM(E27:E30)</f>
        <v>1216.0999999999999</v>
      </c>
    </row>
    <row r="27" spans="1:5" ht="30.75" customHeight="1">
      <c r="A27" s="24" t="s">
        <v>41</v>
      </c>
      <c r="B27" s="23" t="s">
        <v>150</v>
      </c>
      <c r="C27" s="23" t="s">
        <v>233</v>
      </c>
      <c r="D27" s="68">
        <v>744</v>
      </c>
      <c r="E27" s="67">
        <v>625</v>
      </c>
    </row>
    <row r="28" spans="1:5" ht="30" customHeight="1">
      <c r="A28" s="24" t="s">
        <v>71</v>
      </c>
      <c r="B28" s="23" t="s">
        <v>150</v>
      </c>
      <c r="C28" s="12" t="s">
        <v>253</v>
      </c>
      <c r="D28" s="68">
        <v>588.79999999999995</v>
      </c>
      <c r="E28" s="68">
        <v>568.5</v>
      </c>
    </row>
    <row r="29" spans="1:5" ht="30" customHeight="1">
      <c r="A29" s="24" t="s">
        <v>72</v>
      </c>
      <c r="B29" s="23" t="s">
        <v>150</v>
      </c>
      <c r="C29" s="23" t="s">
        <v>230</v>
      </c>
      <c r="D29" s="68">
        <v>63</v>
      </c>
      <c r="E29" s="68">
        <v>0</v>
      </c>
    </row>
    <row r="30" spans="1:5" ht="29.25" customHeight="1">
      <c r="A30" s="24" t="s">
        <v>274</v>
      </c>
      <c r="B30" s="23" t="s">
        <v>150</v>
      </c>
      <c r="C30" s="12" t="s">
        <v>229</v>
      </c>
      <c r="D30" s="68">
        <v>25.1</v>
      </c>
      <c r="E30" s="68">
        <v>22.6</v>
      </c>
    </row>
    <row r="31" spans="1:5" ht="21" customHeight="1">
      <c r="A31" s="24" t="s">
        <v>42</v>
      </c>
      <c r="B31" s="23" t="s">
        <v>3</v>
      </c>
      <c r="C31" s="22" t="s">
        <v>0</v>
      </c>
      <c r="D31" s="68">
        <f>SUM(D32:D35)</f>
        <v>424.5</v>
      </c>
      <c r="E31" s="68">
        <f t="shared" ref="E31" si="1">SUM(E32:E35)</f>
        <v>373.3</v>
      </c>
    </row>
    <row r="32" spans="1:5" ht="30" customHeight="1">
      <c r="A32" s="24" t="s">
        <v>43</v>
      </c>
      <c r="B32" s="23" t="s">
        <v>3</v>
      </c>
      <c r="C32" s="23" t="s">
        <v>233</v>
      </c>
      <c r="D32" s="68">
        <v>354</v>
      </c>
      <c r="E32" s="68">
        <v>324</v>
      </c>
    </row>
    <row r="33" spans="1:5" ht="30" customHeight="1">
      <c r="A33" s="24" t="s">
        <v>44</v>
      </c>
      <c r="B33" s="23" t="s">
        <v>3</v>
      </c>
      <c r="C33" s="12" t="s">
        <v>253</v>
      </c>
      <c r="D33" s="68">
        <v>7.3</v>
      </c>
      <c r="E33" s="68">
        <v>7.2</v>
      </c>
    </row>
    <row r="34" spans="1:5" ht="30" customHeight="1">
      <c r="A34" s="24" t="s">
        <v>45</v>
      </c>
      <c r="B34" s="23" t="s">
        <v>3</v>
      </c>
      <c r="C34" s="23" t="s">
        <v>230</v>
      </c>
      <c r="D34" s="68">
        <v>20.5</v>
      </c>
      <c r="E34" s="68">
        <v>0</v>
      </c>
    </row>
    <row r="35" spans="1:5" ht="29.25" customHeight="1">
      <c r="A35" s="24" t="s">
        <v>46</v>
      </c>
      <c r="B35" s="23" t="s">
        <v>3</v>
      </c>
      <c r="C35" s="12" t="s">
        <v>229</v>
      </c>
      <c r="D35" s="68">
        <v>42.7</v>
      </c>
      <c r="E35" s="68">
        <v>42.1</v>
      </c>
    </row>
    <row r="36" spans="1:5" ht="21" customHeight="1">
      <c r="A36" s="24" t="s">
        <v>56</v>
      </c>
      <c r="B36" s="23" t="s">
        <v>264</v>
      </c>
      <c r="C36" s="22" t="s">
        <v>0</v>
      </c>
      <c r="D36" s="68">
        <f>SUM(D37:D39)</f>
        <v>149.39999999999998</v>
      </c>
      <c r="E36" s="68">
        <f>SUM(E37:E39)</f>
        <v>127.1</v>
      </c>
    </row>
    <row r="37" spans="1:5" ht="29.25" customHeight="1">
      <c r="A37" s="24" t="s">
        <v>57</v>
      </c>
      <c r="B37" s="23" t="s">
        <v>264</v>
      </c>
      <c r="C37" s="23" t="s">
        <v>233</v>
      </c>
      <c r="D37" s="68">
        <v>105</v>
      </c>
      <c r="E37" s="68">
        <v>86</v>
      </c>
    </row>
    <row r="38" spans="1:5" ht="29.25" customHeight="1">
      <c r="A38" s="24" t="s">
        <v>58</v>
      </c>
      <c r="B38" s="23" t="s">
        <v>264</v>
      </c>
      <c r="C38" s="12" t="s">
        <v>253</v>
      </c>
      <c r="D38" s="68">
        <v>41.7</v>
      </c>
      <c r="E38" s="68">
        <v>41.1</v>
      </c>
    </row>
    <row r="39" spans="1:5" ht="30" customHeight="1">
      <c r="A39" s="24" t="s">
        <v>59</v>
      </c>
      <c r="B39" s="23" t="s">
        <v>264</v>
      </c>
      <c r="C39" s="23" t="s">
        <v>230</v>
      </c>
      <c r="D39" s="68">
        <v>2.7</v>
      </c>
      <c r="E39" s="68">
        <v>0</v>
      </c>
    </row>
    <row r="40" spans="1:5" ht="33.75" customHeight="1">
      <c r="A40" s="24" t="s">
        <v>60</v>
      </c>
      <c r="B40" s="20" t="s">
        <v>279</v>
      </c>
      <c r="C40" s="22" t="s">
        <v>0</v>
      </c>
      <c r="D40" s="67">
        <f>SUM(D41:D44)</f>
        <v>661.8</v>
      </c>
      <c r="E40" s="68">
        <f t="shared" ref="E40" si="2">SUM(E41:E44)</f>
        <v>491.70000000000005</v>
      </c>
    </row>
    <row r="41" spans="1:5" ht="45" customHeight="1">
      <c r="A41" s="24" t="s">
        <v>61</v>
      </c>
      <c r="B41" s="20" t="s">
        <v>279</v>
      </c>
      <c r="C41" s="23" t="s">
        <v>233</v>
      </c>
      <c r="D41" s="68">
        <v>578</v>
      </c>
      <c r="E41" s="68">
        <v>461</v>
      </c>
    </row>
    <row r="42" spans="1:5" ht="33" customHeight="1">
      <c r="A42" s="24" t="s">
        <v>73</v>
      </c>
      <c r="B42" s="20" t="s">
        <v>279</v>
      </c>
      <c r="C42" s="12" t="s">
        <v>253</v>
      </c>
      <c r="D42" s="68">
        <v>16.3</v>
      </c>
      <c r="E42" s="68">
        <v>16.100000000000001</v>
      </c>
    </row>
    <row r="43" spans="1:5" ht="34.5" customHeight="1">
      <c r="A43" s="24" t="s">
        <v>74</v>
      </c>
      <c r="B43" s="20" t="s">
        <v>279</v>
      </c>
      <c r="C43" s="23" t="s">
        <v>230</v>
      </c>
      <c r="D43" s="68">
        <v>56.2</v>
      </c>
      <c r="E43" s="68">
        <v>3.5</v>
      </c>
    </row>
    <row r="44" spans="1:5" ht="31.5" customHeight="1">
      <c r="A44" s="24" t="s">
        <v>140</v>
      </c>
      <c r="B44" s="20" t="s">
        <v>279</v>
      </c>
      <c r="C44" s="12" t="s">
        <v>229</v>
      </c>
      <c r="D44" s="68">
        <v>11.3</v>
      </c>
      <c r="E44" s="68">
        <v>11.1</v>
      </c>
    </row>
    <row r="45" spans="1:5" ht="18.75" customHeight="1">
      <c r="A45" s="24" t="s">
        <v>62</v>
      </c>
      <c r="B45" s="20" t="s">
        <v>278</v>
      </c>
      <c r="C45" s="22" t="s">
        <v>0</v>
      </c>
      <c r="D45" s="68">
        <f>SUM(D46:D47)</f>
        <v>742.8</v>
      </c>
      <c r="E45" s="68">
        <f>SUM(E46:E47)</f>
        <v>538</v>
      </c>
    </row>
    <row r="46" spans="1:5" ht="30" customHeight="1">
      <c r="A46" s="24" t="s">
        <v>63</v>
      </c>
      <c r="B46" s="20" t="s">
        <v>278</v>
      </c>
      <c r="C46" s="12" t="s">
        <v>233</v>
      </c>
      <c r="D46" s="68">
        <v>732.8</v>
      </c>
      <c r="E46" s="68">
        <v>538</v>
      </c>
    </row>
    <row r="47" spans="1:5" ht="30" customHeight="1">
      <c r="A47" s="24" t="s">
        <v>64</v>
      </c>
      <c r="B47" s="20" t="s">
        <v>278</v>
      </c>
      <c r="C47" s="22" t="s">
        <v>230</v>
      </c>
      <c r="D47" s="68">
        <v>10</v>
      </c>
      <c r="E47" s="68">
        <v>0</v>
      </c>
    </row>
    <row r="48" spans="1:5" ht="30.75" customHeight="1">
      <c r="A48" s="24" t="s">
        <v>65</v>
      </c>
      <c r="B48" s="23" t="s">
        <v>234</v>
      </c>
      <c r="C48" s="22" t="s">
        <v>0</v>
      </c>
      <c r="D48" s="68">
        <f>SUM(D49:D51)</f>
        <v>786.8</v>
      </c>
      <c r="E48" s="68">
        <f>SUM(E49:E51)</f>
        <v>681.5</v>
      </c>
    </row>
    <row r="49" spans="1:5" ht="28.5" customHeight="1">
      <c r="A49" s="24" t="s">
        <v>287</v>
      </c>
      <c r="B49" s="23" t="s">
        <v>234</v>
      </c>
      <c r="C49" s="23" t="s">
        <v>233</v>
      </c>
      <c r="D49" s="68">
        <v>753</v>
      </c>
      <c r="E49" s="68">
        <v>676</v>
      </c>
    </row>
    <row r="50" spans="1:5" ht="28.5" customHeight="1">
      <c r="A50" s="24" t="s">
        <v>288</v>
      </c>
      <c r="B50" s="23" t="s">
        <v>234</v>
      </c>
      <c r="C50" s="12" t="s">
        <v>229</v>
      </c>
      <c r="D50" s="68">
        <v>30.8</v>
      </c>
      <c r="E50" s="68">
        <v>5.5</v>
      </c>
    </row>
    <row r="51" spans="1:5" ht="30.75" customHeight="1">
      <c r="A51" s="24" t="s">
        <v>75</v>
      </c>
      <c r="B51" s="23" t="s">
        <v>234</v>
      </c>
      <c r="C51" s="23" t="s">
        <v>230</v>
      </c>
      <c r="D51" s="68">
        <v>3</v>
      </c>
      <c r="E51" s="68">
        <v>0</v>
      </c>
    </row>
    <row r="52" spans="1:5" ht="22.15" customHeight="1">
      <c r="A52" s="36" t="s">
        <v>66</v>
      </c>
      <c r="B52" s="23" t="s">
        <v>6</v>
      </c>
      <c r="C52" s="22" t="s">
        <v>0</v>
      </c>
      <c r="D52" s="68">
        <f>SUM(D53:D53)</f>
        <v>104.6</v>
      </c>
      <c r="E52" s="68">
        <f>SUM(E53:E53)</f>
        <v>72.099999999999994</v>
      </c>
    </row>
    <row r="53" spans="1:5" ht="30" customHeight="1">
      <c r="A53" s="36" t="s">
        <v>67</v>
      </c>
      <c r="B53" s="23" t="s">
        <v>6</v>
      </c>
      <c r="C53" s="23" t="s">
        <v>233</v>
      </c>
      <c r="D53" s="68">
        <v>104.6</v>
      </c>
      <c r="E53" s="68">
        <v>72.099999999999994</v>
      </c>
    </row>
    <row r="54" spans="1:5" ht="30" customHeight="1">
      <c r="A54" s="24" t="s">
        <v>68</v>
      </c>
      <c r="B54" s="23" t="s">
        <v>267</v>
      </c>
      <c r="C54" s="22" t="s">
        <v>0</v>
      </c>
      <c r="D54" s="68">
        <f>SUM(D55:D56)</f>
        <v>421</v>
      </c>
      <c r="E54" s="68">
        <f>SUM(E55:E56)</f>
        <v>270.2</v>
      </c>
    </row>
    <row r="55" spans="1:5" ht="31.5" customHeight="1">
      <c r="A55" s="36" t="s">
        <v>69</v>
      </c>
      <c r="B55" s="23" t="s">
        <v>267</v>
      </c>
      <c r="C55" s="23" t="s">
        <v>233</v>
      </c>
      <c r="D55" s="68">
        <v>248.8</v>
      </c>
      <c r="E55" s="68">
        <v>170.9</v>
      </c>
    </row>
    <row r="56" spans="1:5" ht="33.75" customHeight="1">
      <c r="A56" s="36" t="s">
        <v>76</v>
      </c>
      <c r="B56" s="23" t="s">
        <v>267</v>
      </c>
      <c r="C56" s="23" t="s">
        <v>230</v>
      </c>
      <c r="D56" s="68">
        <v>172.2</v>
      </c>
      <c r="E56" s="68">
        <v>99.3</v>
      </c>
    </row>
    <row r="57" spans="1:5" ht="30" customHeight="1">
      <c r="A57" s="36" t="s">
        <v>70</v>
      </c>
      <c r="B57" s="23" t="s">
        <v>18</v>
      </c>
      <c r="C57" s="22" t="s">
        <v>0</v>
      </c>
      <c r="D57" s="68">
        <f>SUM(D58:D60)</f>
        <v>170.5</v>
      </c>
      <c r="E57" s="68">
        <f>SUM(E58:E60)</f>
        <v>119.8</v>
      </c>
    </row>
    <row r="58" spans="1:5" ht="28.5" customHeight="1">
      <c r="A58" s="36" t="s">
        <v>281</v>
      </c>
      <c r="B58" s="23" t="s">
        <v>18</v>
      </c>
      <c r="C58" s="23" t="s">
        <v>233</v>
      </c>
      <c r="D58" s="68">
        <v>12.4</v>
      </c>
      <c r="E58" s="68">
        <v>10.3</v>
      </c>
    </row>
    <row r="59" spans="1:5" ht="30" customHeight="1">
      <c r="A59" s="24" t="s">
        <v>289</v>
      </c>
      <c r="B59" s="23" t="s">
        <v>18</v>
      </c>
      <c r="C59" s="12" t="s">
        <v>231</v>
      </c>
      <c r="D59" s="68">
        <v>139.1</v>
      </c>
      <c r="E59" s="68">
        <v>109.5</v>
      </c>
    </row>
    <row r="60" spans="1:5" ht="32.450000000000003" customHeight="1">
      <c r="A60" s="24" t="s">
        <v>319</v>
      </c>
      <c r="B60" s="23" t="s">
        <v>18</v>
      </c>
      <c r="C60" s="23" t="s">
        <v>230</v>
      </c>
      <c r="D60" s="68">
        <v>19</v>
      </c>
      <c r="E60" s="68">
        <v>0</v>
      </c>
    </row>
    <row r="61" spans="1:5" ht="24" customHeight="1">
      <c r="A61" s="24" t="s">
        <v>77</v>
      </c>
      <c r="B61" s="23" t="s">
        <v>20</v>
      </c>
      <c r="C61" s="22" t="s">
        <v>0</v>
      </c>
      <c r="D61" s="68">
        <f>SUM(D62:D63)</f>
        <v>808.6</v>
      </c>
      <c r="E61" s="68">
        <f>SUM(E62:E63)</f>
        <v>756</v>
      </c>
    </row>
    <row r="62" spans="1:5" ht="30.75" customHeight="1">
      <c r="A62" s="24" t="s">
        <v>78</v>
      </c>
      <c r="B62" s="23" t="s">
        <v>20</v>
      </c>
      <c r="C62" s="23" t="s">
        <v>233</v>
      </c>
      <c r="D62" s="68">
        <v>10</v>
      </c>
      <c r="E62" s="68">
        <v>0</v>
      </c>
    </row>
    <row r="63" spans="1:5" ht="30.75" customHeight="1">
      <c r="A63" s="24" t="s">
        <v>79</v>
      </c>
      <c r="B63" s="23" t="s">
        <v>20</v>
      </c>
      <c r="C63" s="12" t="s">
        <v>231</v>
      </c>
      <c r="D63" s="68">
        <v>798.6</v>
      </c>
      <c r="E63" s="68">
        <v>756</v>
      </c>
    </row>
    <row r="64" spans="1:5" ht="30" customHeight="1">
      <c r="A64" s="24" t="s">
        <v>80</v>
      </c>
      <c r="B64" s="23" t="s">
        <v>118</v>
      </c>
      <c r="C64" s="22" t="s">
        <v>0</v>
      </c>
      <c r="D64" s="68">
        <f>D65</f>
        <v>80.400000000000006</v>
      </c>
      <c r="E64" s="68">
        <f>E65</f>
        <v>71</v>
      </c>
    </row>
    <row r="65" spans="1:5" ht="35.25" customHeight="1">
      <c r="A65" s="24" t="s">
        <v>102</v>
      </c>
      <c r="B65" s="23" t="s">
        <v>118</v>
      </c>
      <c r="C65" s="23" t="s">
        <v>233</v>
      </c>
      <c r="D65" s="68">
        <v>80.400000000000006</v>
      </c>
      <c r="E65" s="68">
        <v>71</v>
      </c>
    </row>
    <row r="66" spans="1:5" ht="34.5" customHeight="1">
      <c r="A66" s="24" t="s">
        <v>81</v>
      </c>
      <c r="B66" s="23" t="s">
        <v>17</v>
      </c>
      <c r="C66" s="22" t="s">
        <v>0</v>
      </c>
      <c r="D66" s="68">
        <f>SUM(D67:D68)</f>
        <v>827.80000000000007</v>
      </c>
      <c r="E66" s="68">
        <f t="shared" ref="E66" si="3">SUM(E67:E68)</f>
        <v>678.5</v>
      </c>
    </row>
    <row r="67" spans="1:5" ht="33" customHeight="1">
      <c r="A67" s="24" t="s">
        <v>103</v>
      </c>
      <c r="B67" s="23" t="s">
        <v>17</v>
      </c>
      <c r="C67" s="23" t="s">
        <v>233</v>
      </c>
      <c r="D67" s="68">
        <v>811.6</v>
      </c>
      <c r="E67" s="68">
        <v>670</v>
      </c>
    </row>
    <row r="68" spans="1:5" ht="30.75" customHeight="1">
      <c r="A68" s="24" t="s">
        <v>320</v>
      </c>
      <c r="B68" s="23" t="s">
        <v>17</v>
      </c>
      <c r="C68" s="12" t="s">
        <v>229</v>
      </c>
      <c r="D68" s="68">
        <v>16.2</v>
      </c>
      <c r="E68" s="68">
        <v>8.5</v>
      </c>
    </row>
    <row r="69" spans="1:5" ht="23.25" customHeight="1">
      <c r="A69" s="24" t="s">
        <v>82</v>
      </c>
      <c r="B69" s="23" t="s">
        <v>16</v>
      </c>
      <c r="C69" s="22" t="s">
        <v>0</v>
      </c>
      <c r="D69" s="68">
        <f>SUM(D70:D73)</f>
        <v>425.5</v>
      </c>
      <c r="E69" s="68">
        <f t="shared" ref="E69" si="4">SUM(E70:E73)</f>
        <v>296.7</v>
      </c>
    </row>
    <row r="70" spans="1:5" ht="30" customHeight="1">
      <c r="A70" s="24" t="s">
        <v>83</v>
      </c>
      <c r="B70" s="23" t="s">
        <v>16</v>
      </c>
      <c r="C70" s="23" t="s">
        <v>233</v>
      </c>
      <c r="D70" s="68">
        <v>162</v>
      </c>
      <c r="E70" s="68">
        <v>147</v>
      </c>
    </row>
    <row r="71" spans="1:5" ht="31.5" customHeight="1">
      <c r="A71" s="24" t="s">
        <v>290</v>
      </c>
      <c r="B71" s="23" t="s">
        <v>16</v>
      </c>
      <c r="C71" s="12" t="s">
        <v>231</v>
      </c>
      <c r="D71" s="68">
        <v>105.5</v>
      </c>
      <c r="E71" s="68">
        <v>75.5</v>
      </c>
    </row>
    <row r="72" spans="1:5" ht="28.5" customHeight="1">
      <c r="A72" s="24" t="s">
        <v>321</v>
      </c>
      <c r="B72" s="23" t="s">
        <v>16</v>
      </c>
      <c r="C72" s="23" t="s">
        <v>230</v>
      </c>
      <c r="D72" s="68">
        <v>154</v>
      </c>
      <c r="E72" s="68">
        <v>70.2</v>
      </c>
    </row>
    <row r="73" spans="1:5" ht="24" customHeight="1">
      <c r="A73" s="24" t="s">
        <v>322</v>
      </c>
      <c r="B73" s="23" t="s">
        <v>16</v>
      </c>
      <c r="C73" s="12" t="s">
        <v>229</v>
      </c>
      <c r="D73" s="68">
        <v>4</v>
      </c>
      <c r="E73" s="68">
        <v>4</v>
      </c>
    </row>
    <row r="74" spans="1:5" ht="22.5" customHeight="1">
      <c r="A74" s="24" t="s">
        <v>259</v>
      </c>
      <c r="B74" s="23" t="s">
        <v>257</v>
      </c>
      <c r="C74" s="22" t="s">
        <v>0</v>
      </c>
      <c r="D74" s="68">
        <f>SUM(D75:D79)</f>
        <v>912.1</v>
      </c>
      <c r="E74" s="68">
        <f>SUM(E75:E79)</f>
        <v>822</v>
      </c>
    </row>
    <row r="75" spans="1:5" ht="31.5" customHeight="1">
      <c r="A75" s="24" t="s">
        <v>115</v>
      </c>
      <c r="B75" s="23" t="s">
        <v>257</v>
      </c>
      <c r="C75" s="23" t="s">
        <v>233</v>
      </c>
      <c r="D75" s="68">
        <v>504.3</v>
      </c>
      <c r="E75" s="68">
        <v>436.8</v>
      </c>
    </row>
    <row r="76" spans="1:5" ht="32.25" customHeight="1">
      <c r="A76" s="24" t="s">
        <v>260</v>
      </c>
      <c r="B76" s="23" t="s">
        <v>257</v>
      </c>
      <c r="C76" s="12" t="s">
        <v>231</v>
      </c>
      <c r="D76" s="68">
        <v>372.2</v>
      </c>
      <c r="E76" s="68">
        <v>358.8</v>
      </c>
    </row>
    <row r="77" spans="1:5" ht="30.75" customHeight="1">
      <c r="A77" s="24" t="s">
        <v>261</v>
      </c>
      <c r="B77" s="23" t="s">
        <v>257</v>
      </c>
      <c r="C77" s="23" t="s">
        <v>230</v>
      </c>
      <c r="D77" s="68">
        <v>19</v>
      </c>
      <c r="E77" s="68">
        <v>10</v>
      </c>
    </row>
    <row r="78" spans="1:5" ht="28.5" customHeight="1">
      <c r="A78" s="24" t="s">
        <v>304</v>
      </c>
      <c r="B78" s="23" t="s">
        <v>257</v>
      </c>
      <c r="C78" s="12" t="s">
        <v>229</v>
      </c>
      <c r="D78" s="68">
        <v>4</v>
      </c>
      <c r="E78" s="68">
        <v>4</v>
      </c>
    </row>
    <row r="79" spans="1:5" ht="31.5" customHeight="1">
      <c r="A79" s="24" t="s">
        <v>323</v>
      </c>
      <c r="B79" s="23" t="s">
        <v>257</v>
      </c>
      <c r="C79" s="12" t="s">
        <v>292</v>
      </c>
      <c r="D79" s="68">
        <v>12.6</v>
      </c>
      <c r="E79" s="68">
        <v>12.4</v>
      </c>
    </row>
    <row r="80" spans="1:5" ht="23.25" customHeight="1">
      <c r="A80" s="24" t="s">
        <v>84</v>
      </c>
      <c r="B80" s="23" t="s">
        <v>4</v>
      </c>
      <c r="C80" s="22" t="s">
        <v>0</v>
      </c>
      <c r="D80" s="68">
        <f>SUM(D81:D87)</f>
        <v>9501</v>
      </c>
      <c r="E80" s="68">
        <f t="shared" ref="E80" si="5">SUM(E81:E87)</f>
        <v>3140.5</v>
      </c>
    </row>
    <row r="81" spans="1:5" ht="30" customHeight="1">
      <c r="A81" s="24" t="s">
        <v>119</v>
      </c>
      <c r="B81" s="23" t="s">
        <v>4</v>
      </c>
      <c r="C81" s="23" t="s">
        <v>233</v>
      </c>
      <c r="D81" s="68">
        <v>5715.9000000000005</v>
      </c>
      <c r="E81" s="68">
        <v>2715.4</v>
      </c>
    </row>
    <row r="82" spans="1:5" ht="32.25" customHeight="1">
      <c r="A82" s="24" t="s">
        <v>85</v>
      </c>
      <c r="B82" s="23" t="s">
        <v>4</v>
      </c>
      <c r="C82" s="12" t="s">
        <v>231</v>
      </c>
      <c r="D82" s="68">
        <v>1142.8</v>
      </c>
      <c r="E82" s="68">
        <v>345.7</v>
      </c>
    </row>
    <row r="83" spans="1:5" ht="30.75" customHeight="1">
      <c r="A83" s="24" t="s">
        <v>291</v>
      </c>
      <c r="B83" s="23" t="s">
        <v>4</v>
      </c>
      <c r="C83" s="12" t="s">
        <v>253</v>
      </c>
      <c r="D83" s="68">
        <v>70</v>
      </c>
      <c r="E83" s="68">
        <v>69</v>
      </c>
    </row>
    <row r="84" spans="1:5" ht="24.75" customHeight="1">
      <c r="A84" s="24" t="s">
        <v>340</v>
      </c>
      <c r="B84" s="23" t="s">
        <v>4</v>
      </c>
      <c r="C84" s="12" t="s">
        <v>229</v>
      </c>
      <c r="D84" s="68">
        <v>1164</v>
      </c>
      <c r="E84" s="68">
        <v>3.4</v>
      </c>
    </row>
    <row r="85" spans="1:5" ht="33.75" customHeight="1">
      <c r="A85" s="24" t="s">
        <v>341</v>
      </c>
      <c r="B85" s="23" t="s">
        <v>4</v>
      </c>
      <c r="C85" s="12" t="s">
        <v>292</v>
      </c>
      <c r="D85" s="68">
        <v>705.8</v>
      </c>
      <c r="E85" s="68">
        <v>7</v>
      </c>
    </row>
    <row r="86" spans="1:5" ht="29.25" customHeight="1">
      <c r="A86" s="24" t="s">
        <v>324</v>
      </c>
      <c r="B86" s="23" t="s">
        <v>4</v>
      </c>
      <c r="C86" s="23" t="s">
        <v>230</v>
      </c>
      <c r="D86" s="68">
        <v>157</v>
      </c>
      <c r="E86" s="68">
        <v>0</v>
      </c>
    </row>
    <row r="87" spans="1:5" ht="28.5" customHeight="1">
      <c r="A87" s="24" t="s">
        <v>325</v>
      </c>
      <c r="B87" s="23" t="s">
        <v>4</v>
      </c>
      <c r="C87" s="22" t="s">
        <v>232</v>
      </c>
      <c r="D87" s="68">
        <v>545.5</v>
      </c>
      <c r="E87" s="68">
        <v>0</v>
      </c>
    </row>
    <row r="88" spans="1:5" ht="30" customHeight="1">
      <c r="A88" s="24" t="s">
        <v>86</v>
      </c>
      <c r="B88" s="23" t="s">
        <v>7</v>
      </c>
      <c r="C88" s="22" t="s">
        <v>0</v>
      </c>
      <c r="D88" s="68">
        <f>D89</f>
        <v>30</v>
      </c>
      <c r="E88" s="68">
        <f>E89</f>
        <v>0</v>
      </c>
    </row>
    <row r="89" spans="1:5" ht="30.75" customHeight="1">
      <c r="A89" s="24" t="s">
        <v>87</v>
      </c>
      <c r="B89" s="23" t="s">
        <v>7</v>
      </c>
      <c r="C89" s="23" t="s">
        <v>233</v>
      </c>
      <c r="D89" s="68">
        <v>30</v>
      </c>
      <c r="E89" s="68">
        <v>0</v>
      </c>
    </row>
    <row r="90" spans="1:5" ht="30" customHeight="1">
      <c r="A90" s="24" t="s">
        <v>88</v>
      </c>
      <c r="B90" s="23" t="s">
        <v>9</v>
      </c>
      <c r="C90" s="22" t="s">
        <v>0</v>
      </c>
      <c r="D90" s="68">
        <f>D91</f>
        <v>57</v>
      </c>
      <c r="E90" s="68">
        <f>E91</f>
        <v>0</v>
      </c>
    </row>
    <row r="91" spans="1:5" ht="33" customHeight="1">
      <c r="A91" s="24" t="s">
        <v>101</v>
      </c>
      <c r="B91" s="23" t="s">
        <v>9</v>
      </c>
      <c r="C91" s="23" t="s">
        <v>233</v>
      </c>
      <c r="D91" s="68">
        <v>57</v>
      </c>
      <c r="E91" s="68">
        <v>0</v>
      </c>
    </row>
    <row r="92" spans="1:5" ht="31.5" customHeight="1">
      <c r="A92" s="24" t="s">
        <v>89</v>
      </c>
      <c r="B92" s="23" t="s">
        <v>10</v>
      </c>
      <c r="C92" s="22" t="s">
        <v>0</v>
      </c>
      <c r="D92" s="68">
        <f>D93</f>
        <v>55</v>
      </c>
      <c r="E92" s="68">
        <f>E93</f>
        <v>0</v>
      </c>
    </row>
    <row r="93" spans="1:5" ht="35.25" customHeight="1">
      <c r="A93" s="24" t="s">
        <v>262</v>
      </c>
      <c r="B93" s="23" t="s">
        <v>10</v>
      </c>
      <c r="C93" s="23" t="s">
        <v>233</v>
      </c>
      <c r="D93" s="68">
        <v>55</v>
      </c>
      <c r="E93" s="68">
        <v>0</v>
      </c>
    </row>
    <row r="94" spans="1:5" ht="31.5" customHeight="1">
      <c r="A94" s="24" t="s">
        <v>90</v>
      </c>
      <c r="B94" s="23" t="s">
        <v>11</v>
      </c>
      <c r="C94" s="22" t="s">
        <v>0</v>
      </c>
      <c r="D94" s="68">
        <f>D95</f>
        <v>37</v>
      </c>
      <c r="E94" s="68">
        <f>E95</f>
        <v>0</v>
      </c>
    </row>
    <row r="95" spans="1:5" ht="36.75" customHeight="1">
      <c r="A95" s="24" t="s">
        <v>105</v>
      </c>
      <c r="B95" s="23" t="s">
        <v>11</v>
      </c>
      <c r="C95" s="23" t="s">
        <v>233</v>
      </c>
      <c r="D95" s="68">
        <v>37</v>
      </c>
      <c r="E95" s="68">
        <v>0</v>
      </c>
    </row>
    <row r="96" spans="1:5" ht="30" customHeight="1">
      <c r="A96" s="24" t="s">
        <v>91</v>
      </c>
      <c r="B96" s="23" t="s">
        <v>19</v>
      </c>
      <c r="C96" s="22" t="s">
        <v>0</v>
      </c>
      <c r="D96" s="68">
        <f>D97</f>
        <v>430</v>
      </c>
      <c r="E96" s="68">
        <f>E97</f>
        <v>0</v>
      </c>
    </row>
    <row r="97" spans="1:5" ht="42.75" customHeight="1">
      <c r="A97" s="24" t="s">
        <v>106</v>
      </c>
      <c r="B97" s="23" t="s">
        <v>19</v>
      </c>
      <c r="C97" s="23" t="s">
        <v>233</v>
      </c>
      <c r="D97" s="68">
        <v>430</v>
      </c>
      <c r="E97" s="68">
        <v>0</v>
      </c>
    </row>
    <row r="98" spans="1:5" ht="30" customHeight="1">
      <c r="A98" s="24" t="s">
        <v>92</v>
      </c>
      <c r="B98" s="23" t="s">
        <v>12</v>
      </c>
      <c r="C98" s="22" t="s">
        <v>0</v>
      </c>
      <c r="D98" s="68">
        <f>D99</f>
        <v>24</v>
      </c>
      <c r="E98" s="68">
        <f>E99</f>
        <v>0</v>
      </c>
    </row>
    <row r="99" spans="1:5" ht="32.25" customHeight="1">
      <c r="A99" s="24" t="s">
        <v>104</v>
      </c>
      <c r="B99" s="23" t="s">
        <v>12</v>
      </c>
      <c r="C99" s="23" t="s">
        <v>233</v>
      </c>
      <c r="D99" s="68">
        <v>24</v>
      </c>
      <c r="E99" s="68">
        <v>0</v>
      </c>
    </row>
    <row r="100" spans="1:5" ht="32.25" customHeight="1">
      <c r="A100" s="24" t="s">
        <v>93</v>
      </c>
      <c r="B100" s="23" t="s">
        <v>13</v>
      </c>
      <c r="C100" s="22" t="s">
        <v>0</v>
      </c>
      <c r="D100" s="68">
        <f>D101</f>
        <v>55.5</v>
      </c>
      <c r="E100" s="68">
        <f>E101</f>
        <v>0</v>
      </c>
    </row>
    <row r="101" spans="1:5" ht="30" customHeight="1">
      <c r="A101" s="24" t="s">
        <v>107</v>
      </c>
      <c r="B101" s="23" t="s">
        <v>13</v>
      </c>
      <c r="C101" s="23" t="s">
        <v>233</v>
      </c>
      <c r="D101" s="68">
        <v>55.5</v>
      </c>
      <c r="E101" s="68"/>
    </row>
    <row r="102" spans="1:5" ht="30" customHeight="1">
      <c r="A102" s="24" t="s">
        <v>94</v>
      </c>
      <c r="B102" s="23" t="s">
        <v>14</v>
      </c>
      <c r="C102" s="22" t="s">
        <v>0</v>
      </c>
      <c r="D102" s="68">
        <f>D103</f>
        <v>40</v>
      </c>
      <c r="E102" s="68">
        <f>E103</f>
        <v>0</v>
      </c>
    </row>
    <row r="103" spans="1:5" ht="33" customHeight="1">
      <c r="A103" s="24" t="s">
        <v>108</v>
      </c>
      <c r="B103" s="23" t="s">
        <v>14</v>
      </c>
      <c r="C103" s="23" t="s">
        <v>233</v>
      </c>
      <c r="D103" s="68">
        <v>40</v>
      </c>
      <c r="E103" s="68">
        <v>0</v>
      </c>
    </row>
    <row r="104" spans="1:5" ht="30" customHeight="1">
      <c r="A104" s="24" t="s">
        <v>95</v>
      </c>
      <c r="B104" s="23" t="s">
        <v>8</v>
      </c>
      <c r="C104" s="22" t="s">
        <v>0</v>
      </c>
      <c r="D104" s="68">
        <f>D105</f>
        <v>50</v>
      </c>
      <c r="E104" s="68">
        <f>E105</f>
        <v>0</v>
      </c>
    </row>
    <row r="105" spans="1:5" ht="33" customHeight="1">
      <c r="A105" s="24" t="s">
        <v>109</v>
      </c>
      <c r="B105" s="23" t="s">
        <v>8</v>
      </c>
      <c r="C105" s="23" t="s">
        <v>233</v>
      </c>
      <c r="D105" s="68">
        <v>50</v>
      </c>
      <c r="E105" s="68">
        <v>0</v>
      </c>
    </row>
    <row r="106" spans="1:5" ht="30" customHeight="1">
      <c r="A106" s="24" t="s">
        <v>96</v>
      </c>
      <c r="B106" s="23" t="s">
        <v>5</v>
      </c>
      <c r="C106" s="22" t="s">
        <v>0</v>
      </c>
      <c r="D106" s="68">
        <f>D107</f>
        <v>24</v>
      </c>
      <c r="E106" s="68">
        <f>E107</f>
        <v>0</v>
      </c>
    </row>
    <row r="107" spans="1:5" ht="33" customHeight="1">
      <c r="A107" s="24" t="s">
        <v>110</v>
      </c>
      <c r="B107" s="23" t="s">
        <v>5</v>
      </c>
      <c r="C107" s="23" t="s">
        <v>233</v>
      </c>
      <c r="D107" s="68">
        <v>24</v>
      </c>
      <c r="E107" s="68">
        <v>0</v>
      </c>
    </row>
    <row r="108" spans="1:5" ht="30" customHeight="1">
      <c r="A108" s="24" t="s">
        <v>97</v>
      </c>
      <c r="B108" s="23" t="s">
        <v>117</v>
      </c>
      <c r="C108" s="22" t="s">
        <v>0</v>
      </c>
      <c r="D108" s="68">
        <f>D109</f>
        <v>22</v>
      </c>
      <c r="E108" s="68">
        <f>E109</f>
        <v>0</v>
      </c>
    </row>
    <row r="109" spans="1:5" ht="33" customHeight="1">
      <c r="A109" s="24" t="s">
        <v>111</v>
      </c>
      <c r="B109" s="23" t="s">
        <v>117</v>
      </c>
      <c r="C109" s="23" t="s">
        <v>233</v>
      </c>
      <c r="D109" s="68">
        <v>22</v>
      </c>
      <c r="E109" s="68">
        <v>0</v>
      </c>
    </row>
    <row r="110" spans="1:5" ht="30" customHeight="1">
      <c r="A110" s="24" t="s">
        <v>98</v>
      </c>
      <c r="B110" s="23" t="s">
        <v>15</v>
      </c>
      <c r="C110" s="22" t="s">
        <v>0</v>
      </c>
      <c r="D110" s="68">
        <f>D111</f>
        <v>43</v>
      </c>
      <c r="E110" s="68">
        <f>E111</f>
        <v>0</v>
      </c>
    </row>
    <row r="111" spans="1:5" ht="32.25" customHeight="1">
      <c r="A111" s="24" t="s">
        <v>112</v>
      </c>
      <c r="B111" s="23" t="s">
        <v>15</v>
      </c>
      <c r="C111" s="23" t="s">
        <v>233</v>
      </c>
      <c r="D111" s="68">
        <v>43</v>
      </c>
      <c r="E111" s="68">
        <v>0</v>
      </c>
    </row>
    <row r="112" spans="1:5" ht="32.25" customHeight="1">
      <c r="A112" s="24" t="s">
        <v>99</v>
      </c>
      <c r="B112" s="23" t="s">
        <v>148</v>
      </c>
      <c r="C112" s="22" t="s">
        <v>0</v>
      </c>
      <c r="D112" s="68">
        <f>SUM(D113:D115)</f>
        <v>3010.1</v>
      </c>
      <c r="E112" s="68">
        <f t="shared" ref="E112" si="6">SUM(E113:E115)</f>
        <v>0</v>
      </c>
    </row>
    <row r="113" spans="1:5" ht="30.75" customHeight="1">
      <c r="A113" s="24" t="s">
        <v>263</v>
      </c>
      <c r="B113" s="23" t="s">
        <v>148</v>
      </c>
      <c r="C113" s="23" t="s">
        <v>233</v>
      </c>
      <c r="D113" s="68">
        <v>2415</v>
      </c>
      <c r="E113" s="68">
        <v>0</v>
      </c>
    </row>
    <row r="114" spans="1:5" ht="36" customHeight="1">
      <c r="A114" s="24" t="s">
        <v>326</v>
      </c>
      <c r="B114" s="23" t="s">
        <v>148</v>
      </c>
      <c r="C114" s="12" t="s">
        <v>231</v>
      </c>
      <c r="D114" s="68">
        <v>476.7</v>
      </c>
      <c r="E114" s="68">
        <v>0</v>
      </c>
    </row>
    <row r="115" spans="1:5" ht="34.5" customHeight="1">
      <c r="A115" s="24" t="s">
        <v>327</v>
      </c>
      <c r="B115" s="23" t="s">
        <v>148</v>
      </c>
      <c r="C115" s="12" t="s">
        <v>229</v>
      </c>
      <c r="D115" s="68">
        <v>118.4</v>
      </c>
      <c r="E115" s="68">
        <v>0</v>
      </c>
    </row>
    <row r="116" spans="1:5" ht="32.25" customHeight="1">
      <c r="A116" s="2"/>
      <c r="B116" s="39" t="s">
        <v>0</v>
      </c>
      <c r="C116" s="29" t="s">
        <v>233</v>
      </c>
      <c r="D116" s="69">
        <f>D14+D18+D22+D27+D32+D37+D41+D46+D49+D53+D55+D58+D62+D65+D67+D70+D75+D81+D89+D91+D93+D95+D97+D99+D101+D103+D105+D107+D109+D111+D113</f>
        <v>16004</v>
      </c>
      <c r="E116" s="69">
        <f>E14+E18+E22+E27+E32+E37+E41+E46+E49+E53+E55+E58+E62+E65+E67+E70+E75+E81+E89+E91+E93+E95+E97+E99+E101+E103+E105+E107+E109+E111+E113</f>
        <v>8281.6</v>
      </c>
    </row>
    <row r="117" spans="1:5" ht="30" customHeight="1">
      <c r="A117" s="2"/>
      <c r="B117" s="24" t="s">
        <v>146</v>
      </c>
      <c r="C117" s="23" t="s">
        <v>233</v>
      </c>
      <c r="D117" s="68">
        <v>15604.3</v>
      </c>
      <c r="E117" s="68">
        <f>E116</f>
        <v>8281.6</v>
      </c>
    </row>
    <row r="118" spans="1:5" ht="45" customHeight="1">
      <c r="A118" s="2"/>
      <c r="B118" s="39" t="s">
        <v>0</v>
      </c>
      <c r="C118" s="25" t="s">
        <v>231</v>
      </c>
      <c r="D118" s="69">
        <f>D59+D63+D71+D76+D82+D114</f>
        <v>3034.8999999999996</v>
      </c>
      <c r="E118" s="69">
        <f>E59+E63+E71+E76+E82+E114</f>
        <v>1645.5</v>
      </c>
    </row>
    <row r="119" spans="1:5" ht="30" customHeight="1">
      <c r="A119" s="2"/>
      <c r="B119" s="39" t="s">
        <v>0</v>
      </c>
      <c r="C119" s="25" t="s">
        <v>253</v>
      </c>
      <c r="D119" s="69">
        <f>D15+D19+D23+D28+D33+D38+D42+D83</f>
        <v>3847.6000000000004</v>
      </c>
      <c r="E119" s="69">
        <f>E15+E19+E23+E28+E33+E38+E42+E83</f>
        <v>3705</v>
      </c>
    </row>
    <row r="120" spans="1:5" ht="44.25" customHeight="1">
      <c r="A120" s="2"/>
      <c r="B120" s="39" t="s">
        <v>0</v>
      </c>
      <c r="C120" s="25" t="s">
        <v>292</v>
      </c>
      <c r="D120" s="69">
        <f>D79+D85</f>
        <v>718.4</v>
      </c>
      <c r="E120" s="69">
        <f t="shared" ref="E120" si="7">E79+E85</f>
        <v>19.399999999999999</v>
      </c>
    </row>
    <row r="121" spans="1:5" ht="28.15" customHeight="1">
      <c r="A121" s="2"/>
      <c r="B121" s="39" t="s">
        <v>0</v>
      </c>
      <c r="C121" s="25" t="s">
        <v>229</v>
      </c>
      <c r="D121" s="69">
        <f>D25+D30+D35+D44+D50+D68+D73+D78+D84+D115</f>
        <v>1421.5</v>
      </c>
      <c r="E121" s="69">
        <f t="shared" ref="E121" si="8">E25+E30+E35+E44+E50+E68+E73+E78+E84+E115</f>
        <v>106.2</v>
      </c>
    </row>
    <row r="122" spans="1:5" ht="30" customHeight="1">
      <c r="A122" s="2"/>
      <c r="B122" s="39" t="s">
        <v>0</v>
      </c>
      <c r="C122" s="29" t="s">
        <v>230</v>
      </c>
      <c r="D122" s="69">
        <f>D16+D20+D24+D29+D34+D39+D43+D47+D51+D56+D60+D72+D77+D86</f>
        <v>720.59999999999991</v>
      </c>
      <c r="E122" s="69">
        <f t="shared" ref="E122" si="9">E16+E20+E24+E29+E34+E39+E43+E47+E51+E56+E60+E72+E77+E86</f>
        <v>183</v>
      </c>
    </row>
    <row r="123" spans="1:5" ht="21.75" customHeight="1">
      <c r="A123" s="2"/>
      <c r="B123" s="39" t="s">
        <v>0</v>
      </c>
      <c r="C123" s="30" t="s">
        <v>232</v>
      </c>
      <c r="D123" s="69">
        <f>D87</f>
        <v>545.5</v>
      </c>
      <c r="E123" s="69">
        <f>E87</f>
        <v>0</v>
      </c>
    </row>
    <row r="124" spans="1:5" ht="21.75" customHeight="1">
      <c r="A124" s="2"/>
      <c r="B124" s="39" t="s">
        <v>146</v>
      </c>
      <c r="C124" s="30" t="s">
        <v>232</v>
      </c>
      <c r="D124" s="69">
        <v>385</v>
      </c>
      <c r="E124" s="69">
        <f>E123</f>
        <v>0</v>
      </c>
    </row>
    <row r="125" spans="1:5" ht="21" customHeight="1">
      <c r="A125" s="50"/>
      <c r="B125" s="38" t="s">
        <v>0</v>
      </c>
      <c r="C125" s="50"/>
      <c r="D125" s="70">
        <f>D116+D118+D119+D120+D121+D122+D123</f>
        <v>26292.5</v>
      </c>
      <c r="E125" s="70">
        <f>E116+E118+E119+E120+E121+E122+E123</f>
        <v>13940.7</v>
      </c>
    </row>
    <row r="126" spans="1:5" ht="23.25" customHeight="1">
      <c r="A126" s="3"/>
      <c r="B126" s="24" t="s">
        <v>146</v>
      </c>
      <c r="C126" s="2"/>
      <c r="D126" s="68">
        <v>25732</v>
      </c>
      <c r="E126" s="68">
        <f>E125</f>
        <v>13940.7</v>
      </c>
    </row>
    <row r="127" spans="1:5" ht="14.25" customHeight="1">
      <c r="C127" s="63" t="s">
        <v>335</v>
      </c>
    </row>
    <row r="128" spans="1:5" ht="14.25" customHeight="1">
      <c r="D128" s="64"/>
      <c r="E128" s="64"/>
    </row>
  </sheetData>
  <mergeCells count="7">
    <mergeCell ref="E9:E11"/>
    <mergeCell ref="B5:E5"/>
    <mergeCell ref="B6:E6"/>
    <mergeCell ref="A9:A11"/>
    <mergeCell ref="B9:B11"/>
    <mergeCell ref="C9:C11"/>
    <mergeCell ref="D9:D11"/>
  </mergeCells>
  <conditionalFormatting sqref="D13:E13">
    <cfRule type="cellIs" dxfId="0" priority="1" stopIfTrue="1" operator="equal">
      <formula>0</formula>
    </cfRule>
  </conditionalFormatting>
  <pageMargins left="0.78740157480314965" right="0" top="0.78740157480314965" bottom="0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6"/>
  <sheetViews>
    <sheetView zoomScale="85" zoomScaleNormal="85" workbookViewId="0">
      <selection activeCell="B84" sqref="B84"/>
    </sheetView>
  </sheetViews>
  <sheetFormatPr defaultColWidth="8.85546875" defaultRowHeight="14.25" customHeight="1"/>
  <cols>
    <col min="1" max="1" width="7.28515625" style="1" customWidth="1"/>
    <col min="2" max="2" width="58.85546875" style="1" customWidth="1"/>
    <col min="3" max="3" width="13.42578125" style="1" customWidth="1"/>
    <col min="4" max="4" width="12.5703125" style="1" customWidth="1"/>
    <col min="5" max="16384" width="8.85546875" style="1"/>
  </cols>
  <sheetData>
    <row r="1" spans="1:4" ht="14.25" customHeight="1">
      <c r="C1" s="27" t="s">
        <v>337</v>
      </c>
    </row>
    <row r="2" spans="1:4" ht="14.25" customHeight="1">
      <c r="C2" s="28" t="s">
        <v>338</v>
      </c>
    </row>
    <row r="3" spans="1:4" ht="14.25" customHeight="1">
      <c r="C3" s="28" t="s">
        <v>295</v>
      </c>
    </row>
    <row r="5" spans="1:4" ht="14.25" customHeight="1">
      <c r="A5" s="73" t="s">
        <v>329</v>
      </c>
      <c r="B5" s="73"/>
      <c r="C5" s="73"/>
      <c r="D5" s="73"/>
    </row>
    <row r="6" spans="1:4" ht="14.25" customHeight="1">
      <c r="A6" s="73" t="s">
        <v>273</v>
      </c>
      <c r="B6" s="73"/>
      <c r="C6" s="73"/>
      <c r="D6" s="73"/>
    </row>
    <row r="7" spans="1:4" ht="14.25" customHeight="1">
      <c r="A7" s="60"/>
      <c r="B7" s="60"/>
      <c r="C7" s="60"/>
      <c r="D7" s="60"/>
    </row>
    <row r="8" spans="1:4" ht="14.25" customHeight="1">
      <c r="D8" s="34" t="s">
        <v>334</v>
      </c>
    </row>
    <row r="9" spans="1:4" ht="14.25" customHeight="1">
      <c r="A9" s="74" t="s">
        <v>100</v>
      </c>
      <c r="B9" s="72" t="s">
        <v>300</v>
      </c>
      <c r="C9" s="72" t="s">
        <v>333</v>
      </c>
      <c r="D9" s="72" t="s">
        <v>1</v>
      </c>
    </row>
    <row r="10" spans="1:4" ht="14.25" customHeight="1">
      <c r="A10" s="74"/>
      <c r="B10" s="72"/>
      <c r="C10" s="72"/>
      <c r="D10" s="72"/>
    </row>
    <row r="11" spans="1:4" ht="11.25" customHeight="1">
      <c r="A11" s="74"/>
      <c r="B11" s="72"/>
      <c r="C11" s="72"/>
      <c r="D11" s="72"/>
    </row>
    <row r="12" spans="1:4" ht="10.5" customHeight="1">
      <c r="A12" s="61">
        <v>1</v>
      </c>
      <c r="B12" s="62">
        <v>2</v>
      </c>
      <c r="C12" s="62">
        <v>3</v>
      </c>
      <c r="D12" s="62">
        <v>4</v>
      </c>
    </row>
    <row r="13" spans="1:4" ht="22.5" customHeight="1">
      <c r="A13" s="57" t="s">
        <v>27</v>
      </c>
      <c r="B13" s="58" t="s">
        <v>120</v>
      </c>
      <c r="C13" s="33">
        <f t="shared" ref="C13:D13" si="0">SUM(C14:C21)</f>
        <v>7706.9999999999991</v>
      </c>
      <c r="D13" s="33">
        <f t="shared" si="0"/>
        <v>6565</v>
      </c>
    </row>
    <row r="14" spans="1:4" ht="21.75" customHeight="1">
      <c r="A14" s="4" t="s">
        <v>28</v>
      </c>
      <c r="B14" s="11" t="s">
        <v>306</v>
      </c>
      <c r="C14" s="13">
        <v>2455.3000000000002</v>
      </c>
      <c r="D14" s="13">
        <v>2107.1</v>
      </c>
    </row>
    <row r="15" spans="1:4" ht="21.75" customHeight="1">
      <c r="A15" s="4" t="s">
        <v>29</v>
      </c>
      <c r="B15" s="11" t="s">
        <v>149</v>
      </c>
      <c r="C15" s="13">
        <v>1618.4999999999998</v>
      </c>
      <c r="D15" s="13">
        <v>1388.9</v>
      </c>
    </row>
    <row r="16" spans="1:4" ht="21.75" customHeight="1">
      <c r="A16" s="4" t="s">
        <v>30</v>
      </c>
      <c r="B16" s="11" t="s">
        <v>282</v>
      </c>
      <c r="C16" s="13">
        <v>903.4</v>
      </c>
      <c r="D16" s="13">
        <v>790.2</v>
      </c>
    </row>
    <row r="17" spans="1:4" ht="21.75" customHeight="1">
      <c r="A17" s="4" t="s">
        <v>31</v>
      </c>
      <c r="B17" s="11" t="s">
        <v>150</v>
      </c>
      <c r="C17" s="13">
        <v>1420.8999999999999</v>
      </c>
      <c r="D17" s="13">
        <v>1216.0999999999999</v>
      </c>
    </row>
    <row r="18" spans="1:4" ht="21.75" customHeight="1">
      <c r="A18" s="4" t="s">
        <v>32</v>
      </c>
      <c r="B18" s="11" t="s">
        <v>3</v>
      </c>
      <c r="C18" s="13">
        <v>424.5</v>
      </c>
      <c r="D18" s="13">
        <v>373.3</v>
      </c>
    </row>
    <row r="19" spans="1:4" ht="21.75" customHeight="1">
      <c r="A19" s="4" t="s">
        <v>33</v>
      </c>
      <c r="B19" s="11" t="s">
        <v>264</v>
      </c>
      <c r="C19" s="13">
        <v>149.39999999999998</v>
      </c>
      <c r="D19" s="13">
        <v>127.1</v>
      </c>
    </row>
    <row r="20" spans="1:4" ht="21.75" customHeight="1">
      <c r="A20" s="4" t="s">
        <v>34</v>
      </c>
      <c r="B20" s="21" t="s">
        <v>279</v>
      </c>
      <c r="C20" s="13">
        <v>601.79999999999995</v>
      </c>
      <c r="D20" s="13">
        <v>491.7</v>
      </c>
    </row>
    <row r="21" spans="1:4" ht="21.75" customHeight="1">
      <c r="A21" s="4" t="s">
        <v>35</v>
      </c>
      <c r="B21" s="11" t="s">
        <v>4</v>
      </c>
      <c r="C21" s="31">
        <v>133.19999999999999</v>
      </c>
      <c r="D21" s="31">
        <v>70.599999999999994</v>
      </c>
    </row>
    <row r="22" spans="1:4" ht="20.25" customHeight="1">
      <c r="A22" s="4" t="s">
        <v>331</v>
      </c>
      <c r="B22" s="11" t="s">
        <v>147</v>
      </c>
      <c r="C22" s="13">
        <v>6.6</v>
      </c>
      <c r="D22" s="13">
        <v>0</v>
      </c>
    </row>
    <row r="23" spans="1:4" ht="39.75" customHeight="1">
      <c r="A23" s="57" t="s">
        <v>21</v>
      </c>
      <c r="B23" s="58" t="s">
        <v>134</v>
      </c>
      <c r="C23" s="33">
        <f t="shared" ref="C23:D23" si="1">SUM(C24:C29)</f>
        <v>6089.9</v>
      </c>
      <c r="D23" s="33">
        <f t="shared" si="1"/>
        <v>2078.1</v>
      </c>
    </row>
    <row r="24" spans="1:4" ht="23.25" customHeight="1">
      <c r="A24" s="4" t="s">
        <v>22</v>
      </c>
      <c r="B24" s="11" t="s">
        <v>18</v>
      </c>
      <c r="C24" s="13">
        <v>170.5</v>
      </c>
      <c r="D24" s="13">
        <v>119.8</v>
      </c>
    </row>
    <row r="25" spans="1:4" ht="23.25" customHeight="1">
      <c r="A25" s="4" t="s">
        <v>23</v>
      </c>
      <c r="B25" s="11" t="s">
        <v>17</v>
      </c>
      <c r="C25" s="13">
        <v>827.80000000000007</v>
      </c>
      <c r="D25" s="13">
        <v>678.5</v>
      </c>
    </row>
    <row r="26" spans="1:4" ht="19.149999999999999" customHeight="1">
      <c r="A26" s="4" t="s">
        <v>24</v>
      </c>
      <c r="B26" s="11" t="s">
        <v>16</v>
      </c>
      <c r="C26" s="13">
        <v>425.5</v>
      </c>
      <c r="D26" s="13">
        <v>296.7</v>
      </c>
    </row>
    <row r="27" spans="1:4" ht="19.149999999999999" customHeight="1">
      <c r="A27" s="4" t="s">
        <v>25</v>
      </c>
      <c r="B27" s="11" t="s">
        <v>257</v>
      </c>
      <c r="C27" s="13">
        <v>912.1</v>
      </c>
      <c r="D27" s="13">
        <v>822</v>
      </c>
    </row>
    <row r="28" spans="1:4" ht="21" customHeight="1">
      <c r="A28" s="4" t="s">
        <v>26</v>
      </c>
      <c r="B28" s="11" t="s">
        <v>4</v>
      </c>
      <c r="C28" s="13">
        <v>743.9</v>
      </c>
      <c r="D28" s="13">
        <v>161.1</v>
      </c>
    </row>
    <row r="29" spans="1:4" ht="33" customHeight="1">
      <c r="A29" s="4" t="s">
        <v>265</v>
      </c>
      <c r="B29" s="11" t="s">
        <v>148</v>
      </c>
      <c r="C29" s="13">
        <v>3010.1</v>
      </c>
      <c r="D29" s="13">
        <v>0</v>
      </c>
    </row>
    <row r="30" spans="1:4" ht="35.25" customHeight="1">
      <c r="A30" s="57" t="s">
        <v>36</v>
      </c>
      <c r="B30" s="58" t="s">
        <v>122</v>
      </c>
      <c r="C30" s="33">
        <f t="shared" ref="C30:D30" si="2">SUM(C31:C36)</f>
        <v>2297.6999999999998</v>
      </c>
      <c r="D30" s="33">
        <f t="shared" si="2"/>
        <v>1561.8</v>
      </c>
    </row>
    <row r="31" spans="1:4" ht="21" customHeight="1">
      <c r="A31" s="4" t="s">
        <v>38</v>
      </c>
      <c r="B31" s="21" t="s">
        <v>279</v>
      </c>
      <c r="C31" s="13">
        <v>60</v>
      </c>
      <c r="D31" s="13">
        <v>0</v>
      </c>
    </row>
    <row r="32" spans="1:4" ht="21" customHeight="1">
      <c r="A32" s="4" t="s">
        <v>39</v>
      </c>
      <c r="B32" s="21" t="s">
        <v>278</v>
      </c>
      <c r="C32" s="13">
        <v>742.8</v>
      </c>
      <c r="D32" s="13">
        <v>538</v>
      </c>
    </row>
    <row r="33" spans="1:4" ht="21" customHeight="1">
      <c r="A33" s="4" t="s">
        <v>37</v>
      </c>
      <c r="B33" s="11" t="s">
        <v>234</v>
      </c>
      <c r="C33" s="13">
        <v>786.8</v>
      </c>
      <c r="D33" s="13">
        <v>681.5</v>
      </c>
    </row>
    <row r="34" spans="1:4" ht="21" customHeight="1">
      <c r="A34" s="4" t="s">
        <v>133</v>
      </c>
      <c r="B34" s="11" t="s">
        <v>6</v>
      </c>
      <c r="C34" s="13">
        <v>104.6</v>
      </c>
      <c r="D34" s="13">
        <v>72.099999999999994</v>
      </c>
    </row>
    <row r="35" spans="1:4" ht="21" customHeight="1">
      <c r="A35" s="5" t="s">
        <v>283</v>
      </c>
      <c r="B35" s="11" t="s">
        <v>267</v>
      </c>
      <c r="C35" s="13">
        <v>421</v>
      </c>
      <c r="D35" s="13">
        <v>270.2</v>
      </c>
    </row>
    <row r="36" spans="1:4" ht="21" customHeight="1">
      <c r="A36" s="5" t="s">
        <v>280</v>
      </c>
      <c r="B36" s="11" t="s">
        <v>4</v>
      </c>
      <c r="C36" s="13">
        <v>182.5</v>
      </c>
      <c r="D36" s="13">
        <v>0</v>
      </c>
    </row>
    <row r="37" spans="1:4" ht="21" customHeight="1">
      <c r="A37" s="5" t="s">
        <v>330</v>
      </c>
      <c r="B37" s="11" t="s">
        <v>298</v>
      </c>
      <c r="C37" s="13">
        <v>100</v>
      </c>
      <c r="D37" s="13">
        <v>0</v>
      </c>
    </row>
    <row r="38" spans="1:4" ht="31.5" customHeight="1">
      <c r="A38" s="57" t="s">
        <v>40</v>
      </c>
      <c r="B38" s="58" t="s">
        <v>121</v>
      </c>
      <c r="C38" s="33">
        <f>C39</f>
        <v>549.70000000000005</v>
      </c>
      <c r="D38" s="33">
        <f>D39</f>
        <v>149</v>
      </c>
    </row>
    <row r="39" spans="1:4" ht="22.5" customHeight="1">
      <c r="A39" s="4" t="s">
        <v>41</v>
      </c>
      <c r="B39" s="11" t="s">
        <v>4</v>
      </c>
      <c r="C39" s="13">
        <v>549.70000000000005</v>
      </c>
      <c r="D39" s="13">
        <v>149</v>
      </c>
    </row>
    <row r="40" spans="1:4" ht="21" customHeight="1">
      <c r="A40" s="4" t="s">
        <v>138</v>
      </c>
      <c r="B40" s="11" t="s">
        <v>139</v>
      </c>
      <c r="C40" s="13">
        <v>25</v>
      </c>
      <c r="D40" s="13">
        <v>0</v>
      </c>
    </row>
    <row r="41" spans="1:4" ht="22.5" customHeight="1">
      <c r="A41" s="57" t="s">
        <v>42</v>
      </c>
      <c r="B41" s="58" t="s">
        <v>116</v>
      </c>
      <c r="C41" s="33">
        <f>SUM(C42:C54)</f>
        <v>4504.3999999999996</v>
      </c>
      <c r="D41" s="33">
        <f>SUM(D42:D54)</f>
        <v>454.3</v>
      </c>
    </row>
    <row r="42" spans="1:4" ht="21" customHeight="1">
      <c r="A42" s="4" t="s">
        <v>43</v>
      </c>
      <c r="B42" s="11" t="s">
        <v>4</v>
      </c>
      <c r="C42" s="13">
        <v>3817.4</v>
      </c>
      <c r="D42" s="13">
        <v>454.3</v>
      </c>
    </row>
    <row r="43" spans="1:4" ht="21" customHeight="1">
      <c r="A43" s="4" t="s">
        <v>44</v>
      </c>
      <c r="B43" s="11" t="s">
        <v>7</v>
      </c>
      <c r="C43" s="13">
        <v>14.5</v>
      </c>
      <c r="D43" s="13">
        <v>0</v>
      </c>
    </row>
    <row r="44" spans="1:4" ht="21" customHeight="1">
      <c r="A44" s="4" t="s">
        <v>45</v>
      </c>
      <c r="B44" s="11" t="s">
        <v>9</v>
      </c>
      <c r="C44" s="13">
        <v>43</v>
      </c>
      <c r="D44" s="13">
        <v>0</v>
      </c>
    </row>
    <row r="45" spans="1:4" ht="21" customHeight="1">
      <c r="A45" s="4" t="s">
        <v>46</v>
      </c>
      <c r="B45" s="11" t="s">
        <v>10</v>
      </c>
      <c r="C45" s="13">
        <v>24</v>
      </c>
      <c r="D45" s="13">
        <v>0</v>
      </c>
    </row>
    <row r="46" spans="1:4" ht="21" customHeight="1">
      <c r="A46" s="4" t="s">
        <v>47</v>
      </c>
      <c r="B46" s="11" t="s">
        <v>11</v>
      </c>
      <c r="C46" s="13">
        <v>23</v>
      </c>
      <c r="D46" s="13">
        <v>0</v>
      </c>
    </row>
    <row r="47" spans="1:4" ht="21" customHeight="1">
      <c r="A47" s="4" t="s">
        <v>48</v>
      </c>
      <c r="B47" s="11" t="s">
        <v>19</v>
      </c>
      <c r="C47" s="13">
        <v>415</v>
      </c>
      <c r="D47" s="13">
        <v>0</v>
      </c>
    </row>
    <row r="48" spans="1:4" ht="21" customHeight="1">
      <c r="A48" s="4" t="s">
        <v>49</v>
      </c>
      <c r="B48" s="11" t="s">
        <v>12</v>
      </c>
      <c r="C48" s="13">
        <v>14</v>
      </c>
      <c r="D48" s="13">
        <v>0</v>
      </c>
    </row>
    <row r="49" spans="1:4" ht="21" customHeight="1">
      <c r="A49" s="4" t="s">
        <v>50</v>
      </c>
      <c r="B49" s="11" t="s">
        <v>13</v>
      </c>
      <c r="C49" s="13">
        <v>39.5</v>
      </c>
      <c r="D49" s="13">
        <v>0</v>
      </c>
    </row>
    <row r="50" spans="1:4" ht="21" customHeight="1">
      <c r="A50" s="4" t="s">
        <v>51</v>
      </c>
      <c r="B50" s="11" t="s">
        <v>14</v>
      </c>
      <c r="C50" s="13">
        <v>28</v>
      </c>
      <c r="D50" s="13">
        <v>0</v>
      </c>
    </row>
    <row r="51" spans="1:4" ht="30" customHeight="1">
      <c r="A51" s="4" t="s">
        <v>52</v>
      </c>
      <c r="B51" s="11" t="s">
        <v>8</v>
      </c>
      <c r="C51" s="13">
        <v>36</v>
      </c>
      <c r="D51" s="13">
        <v>0</v>
      </c>
    </row>
    <row r="52" spans="1:4" ht="21" customHeight="1">
      <c r="A52" s="4" t="s">
        <v>53</v>
      </c>
      <c r="B52" s="11" t="s">
        <v>5</v>
      </c>
      <c r="C52" s="13">
        <v>10</v>
      </c>
      <c r="D52" s="13">
        <v>0</v>
      </c>
    </row>
    <row r="53" spans="1:4" ht="21" customHeight="1">
      <c r="A53" s="4" t="s">
        <v>54</v>
      </c>
      <c r="B53" s="11" t="s">
        <v>117</v>
      </c>
      <c r="C53" s="13">
        <v>12</v>
      </c>
      <c r="D53" s="13">
        <v>0</v>
      </c>
    </row>
    <row r="54" spans="1:4" ht="21" customHeight="1">
      <c r="A54" s="4" t="s">
        <v>55</v>
      </c>
      <c r="B54" s="11" t="s">
        <v>15</v>
      </c>
      <c r="C54" s="13">
        <v>28</v>
      </c>
      <c r="D54" s="13">
        <v>0</v>
      </c>
    </row>
    <row r="55" spans="1:4" ht="43.5" customHeight="1">
      <c r="A55" s="57" t="s">
        <v>56</v>
      </c>
      <c r="B55" s="58" t="s">
        <v>135</v>
      </c>
      <c r="C55" s="42">
        <f t="shared" ref="C55:D55" si="3">C56+C57+C58+C61+C62+C63+C64+C65+C66+C67+C68+C69+C70+C71+C72</f>
        <v>5143.8</v>
      </c>
      <c r="D55" s="42">
        <f t="shared" si="3"/>
        <v>3132.5</v>
      </c>
    </row>
    <row r="56" spans="1:4" ht="23.25" customHeight="1">
      <c r="A56" s="4" t="s">
        <v>57</v>
      </c>
      <c r="B56" s="11" t="s">
        <v>20</v>
      </c>
      <c r="C56" s="13">
        <v>808.6</v>
      </c>
      <c r="D56" s="13">
        <v>756</v>
      </c>
    </row>
    <row r="57" spans="1:4" ht="23.25" customHeight="1">
      <c r="A57" s="4" t="s">
        <v>58</v>
      </c>
      <c r="B57" s="11" t="s">
        <v>118</v>
      </c>
      <c r="C57" s="13">
        <v>80.400000000000006</v>
      </c>
      <c r="D57" s="13">
        <v>71</v>
      </c>
    </row>
    <row r="58" spans="1:4" ht="23.25" customHeight="1">
      <c r="A58" s="4" t="s">
        <v>59</v>
      </c>
      <c r="B58" s="11" t="s">
        <v>4</v>
      </c>
      <c r="C58" s="13">
        <v>4074.3</v>
      </c>
      <c r="D58" s="13">
        <v>2305.5</v>
      </c>
    </row>
    <row r="59" spans="1:4" ht="23.25" customHeight="1">
      <c r="A59" s="4" t="s">
        <v>141</v>
      </c>
      <c r="B59" s="11" t="s">
        <v>136</v>
      </c>
      <c r="C59" s="13">
        <v>235</v>
      </c>
      <c r="D59" s="13">
        <v>141</v>
      </c>
    </row>
    <row r="60" spans="1:4" ht="23.25" customHeight="1">
      <c r="A60" s="4" t="s">
        <v>142</v>
      </c>
      <c r="B60" s="11" t="s">
        <v>137</v>
      </c>
      <c r="C60" s="13">
        <v>10</v>
      </c>
      <c r="D60" s="13">
        <v>0</v>
      </c>
    </row>
    <row r="61" spans="1:4" ht="23.25" customHeight="1">
      <c r="A61" s="4" t="s">
        <v>113</v>
      </c>
      <c r="B61" s="11" t="s">
        <v>7</v>
      </c>
      <c r="C61" s="13">
        <v>15.5</v>
      </c>
      <c r="D61" s="13">
        <v>0</v>
      </c>
    </row>
    <row r="62" spans="1:4" ht="23.25" customHeight="1">
      <c r="A62" s="4" t="s">
        <v>114</v>
      </c>
      <c r="B62" s="11" t="s">
        <v>9</v>
      </c>
      <c r="C62" s="13">
        <v>14</v>
      </c>
      <c r="D62" s="13">
        <v>0</v>
      </c>
    </row>
    <row r="63" spans="1:4" ht="23.25" customHeight="1">
      <c r="A63" s="4" t="s">
        <v>123</v>
      </c>
      <c r="B63" s="11" t="s">
        <v>10</v>
      </c>
      <c r="C63" s="13">
        <v>31</v>
      </c>
      <c r="D63" s="13">
        <v>0</v>
      </c>
    </row>
    <row r="64" spans="1:4" ht="23.25" customHeight="1">
      <c r="A64" s="4" t="s">
        <v>124</v>
      </c>
      <c r="B64" s="11" t="s">
        <v>11</v>
      </c>
      <c r="C64" s="13">
        <v>14</v>
      </c>
      <c r="D64" s="13">
        <v>0</v>
      </c>
    </row>
    <row r="65" spans="1:4" ht="23.25" customHeight="1">
      <c r="A65" s="4" t="s">
        <v>125</v>
      </c>
      <c r="B65" s="11" t="s">
        <v>19</v>
      </c>
      <c r="C65" s="13">
        <v>15</v>
      </c>
      <c r="D65" s="13">
        <v>0</v>
      </c>
    </row>
    <row r="66" spans="1:4" ht="23.25" customHeight="1">
      <c r="A66" s="4" t="s">
        <v>126</v>
      </c>
      <c r="B66" s="11" t="s">
        <v>12</v>
      </c>
      <c r="C66" s="13">
        <v>10</v>
      </c>
      <c r="D66" s="13">
        <v>0</v>
      </c>
    </row>
    <row r="67" spans="1:4" ht="23.25" customHeight="1">
      <c r="A67" s="4" t="s">
        <v>127</v>
      </c>
      <c r="B67" s="11" t="s">
        <v>13</v>
      </c>
      <c r="C67" s="13">
        <v>16</v>
      </c>
      <c r="D67" s="13">
        <v>0</v>
      </c>
    </row>
    <row r="68" spans="1:4" ht="23.25" customHeight="1">
      <c r="A68" s="4" t="s">
        <v>128</v>
      </c>
      <c r="B68" s="11" t="s">
        <v>14</v>
      </c>
      <c r="C68" s="13">
        <v>12</v>
      </c>
      <c r="D68" s="13">
        <v>0</v>
      </c>
    </row>
    <row r="69" spans="1:4" ht="30" customHeight="1">
      <c r="A69" s="4" t="s">
        <v>129</v>
      </c>
      <c r="B69" s="11" t="s">
        <v>8</v>
      </c>
      <c r="C69" s="13">
        <v>14</v>
      </c>
      <c r="D69" s="13">
        <v>0</v>
      </c>
    </row>
    <row r="70" spans="1:4" ht="23.25" customHeight="1">
      <c r="A70" s="4" t="s">
        <v>130</v>
      </c>
      <c r="B70" s="11" t="s">
        <v>5</v>
      </c>
      <c r="C70" s="13">
        <v>14</v>
      </c>
      <c r="D70" s="13">
        <v>0</v>
      </c>
    </row>
    <row r="71" spans="1:4" ht="23.25" customHeight="1">
      <c r="A71" s="4" t="s">
        <v>131</v>
      </c>
      <c r="B71" s="11" t="s">
        <v>117</v>
      </c>
      <c r="C71" s="13">
        <v>10</v>
      </c>
      <c r="D71" s="13">
        <v>0</v>
      </c>
    </row>
    <row r="72" spans="1:4" ht="23.25" customHeight="1">
      <c r="A72" s="4" t="s">
        <v>132</v>
      </c>
      <c r="B72" s="11" t="s">
        <v>15</v>
      </c>
      <c r="C72" s="13">
        <v>15</v>
      </c>
      <c r="D72" s="13">
        <v>0</v>
      </c>
    </row>
    <row r="73" spans="1:4" ht="25.5" customHeight="1">
      <c r="A73" s="59"/>
      <c r="B73" s="58" t="s">
        <v>0</v>
      </c>
      <c r="C73" s="33">
        <f>C13+C23+C30+C38+C41+C55</f>
        <v>26292.499999999996</v>
      </c>
      <c r="D73" s="33">
        <f>D13+D23+D30+D38+D41+D55</f>
        <v>13940.699999999999</v>
      </c>
    </row>
    <row r="74" spans="1:4" ht="16.5" customHeight="1">
      <c r="A74" s="2"/>
      <c r="B74" s="11" t="s">
        <v>146</v>
      </c>
      <c r="C74" s="13">
        <v>25732</v>
      </c>
      <c r="D74" s="13">
        <f>D73</f>
        <v>13940.699999999999</v>
      </c>
    </row>
    <row r="75" spans="1:4" ht="14.25" customHeight="1">
      <c r="B75" s="1" t="s">
        <v>328</v>
      </c>
      <c r="C75" s="7"/>
      <c r="D75" s="7"/>
    </row>
    <row r="76" spans="1:4" ht="14.25" customHeight="1">
      <c r="C76" s="7"/>
      <c r="D76" s="7"/>
    </row>
  </sheetData>
  <mergeCells count="6">
    <mergeCell ref="A5:D5"/>
    <mergeCell ref="A6:D6"/>
    <mergeCell ref="A9:A11"/>
    <mergeCell ref="B9:B11"/>
    <mergeCell ref="C9:C11"/>
    <mergeCell ref="D9:D11"/>
  </mergeCells>
  <pageMargins left="0.78740157480314965" right="0.39370078740157483" top="0.78740157480314965" bottom="0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2</vt:i4>
      </vt:variant>
    </vt:vector>
  </HeadingPairs>
  <TitlesOfParts>
    <vt:vector size="5" baseType="lpstr">
      <vt:lpstr>1 priedas pajamos viešinimui</vt:lpstr>
      <vt:lpstr>2 priedas viešinimui</vt:lpstr>
      <vt:lpstr>3 priedas  viešinimui </vt:lpstr>
      <vt:lpstr>'2 priedas viešinimui'!Print_Titles</vt:lpstr>
      <vt:lpstr>'3 priedas  viešinimui '!Print_Titles</vt:lpstr>
    </vt:vector>
  </TitlesOfParts>
  <Company>Eksitonas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User1</cp:lastModifiedBy>
  <cp:lastPrinted>2022-01-25T09:31:26Z</cp:lastPrinted>
  <dcterms:created xsi:type="dcterms:W3CDTF">2008-12-14T21:40:51Z</dcterms:created>
  <dcterms:modified xsi:type="dcterms:W3CDTF">2022-01-25T09:31:36Z</dcterms:modified>
</cp:coreProperties>
</file>