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gnalinalt-my.sharepoint.com/personal/irena_valaikaite_ignalina_lt/Documents/Darbalaukis/"/>
    </mc:Choice>
  </mc:AlternateContent>
  <xr:revisionPtr revIDLastSave="0" documentId="13_ncr:4000b_{169F8595-F914-4F41-B981-546EE44215F8}" xr6:coauthVersionLast="47" xr6:coauthVersionMax="47" xr10:uidLastSave="{00000000-0000-0000-0000-000000000000}"/>
  <bookViews>
    <workbookView xWindow="-108" yWindow="-108" windowWidth="30936" windowHeight="16896" tabRatio="579" activeTab="1"/>
  </bookViews>
  <sheets>
    <sheet name="1 lentelė" sheetId="23" r:id="rId1"/>
    <sheet name="2 lentelė" sheetId="31" r:id="rId2"/>
    <sheet name="3 lentelė " sheetId="29" r:id="rId3"/>
  </sheets>
  <calcPr calcId="191029"/>
</workbook>
</file>

<file path=xl/calcChain.xml><?xml version="1.0" encoding="utf-8"?>
<calcChain xmlns="http://schemas.openxmlformats.org/spreadsheetml/2006/main">
  <c r="C17" i="29" l="1"/>
  <c r="E17" i="29"/>
  <c r="M20" i="23"/>
  <c r="S11" i="31"/>
  <c r="T11" i="31"/>
  <c r="I11" i="31"/>
  <c r="U11" i="31"/>
  <c r="D11" i="31"/>
  <c r="V11" i="31"/>
  <c r="S10" i="31"/>
  <c r="T10" i="31"/>
  <c r="V10" i="31"/>
  <c r="I10" i="31"/>
  <c r="U10" i="31"/>
  <c r="D10" i="31"/>
  <c r="S9" i="31"/>
  <c r="T9" i="31"/>
  <c r="I9" i="31"/>
  <c r="U9" i="31"/>
  <c r="D9" i="31"/>
  <c r="V9" i="31"/>
  <c r="S8" i="31"/>
  <c r="T8" i="31"/>
  <c r="I8" i="31"/>
  <c r="I16" i="31"/>
  <c r="D8" i="31"/>
  <c r="D16" i="31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L20" i="23"/>
  <c r="K20" i="23"/>
  <c r="J20" i="23"/>
  <c r="I20" i="23"/>
  <c r="H20" i="23"/>
  <c r="G20" i="23"/>
  <c r="F20" i="23"/>
  <c r="E20" i="23"/>
  <c r="D20" i="23"/>
  <c r="C20" i="23"/>
  <c r="AB20" i="23" s="1"/>
  <c r="AB19" i="23"/>
  <c r="AB18" i="23"/>
  <c r="AB17" i="23"/>
  <c r="AB16" i="23"/>
  <c r="AB15" i="23"/>
  <c r="AB14" i="23"/>
  <c r="AB13" i="23"/>
  <c r="AB12" i="23"/>
  <c r="AB11" i="23"/>
  <c r="AB10" i="23"/>
  <c r="AB9" i="23"/>
  <c r="AB8" i="23"/>
  <c r="AB7" i="23"/>
  <c r="R16" i="31"/>
  <c r="Q16" i="31"/>
  <c r="O16" i="31"/>
  <c r="N16" i="31"/>
  <c r="M16" i="31"/>
  <c r="L16" i="31"/>
  <c r="K16" i="31"/>
  <c r="J16" i="31"/>
  <c r="H16" i="31"/>
  <c r="G16" i="31"/>
  <c r="F16" i="31"/>
  <c r="E16" i="31"/>
  <c r="C16" i="31"/>
  <c r="S15" i="31"/>
  <c r="U15" i="31"/>
  <c r="S14" i="31"/>
  <c r="U14" i="31"/>
  <c r="S13" i="31"/>
  <c r="U13" i="31"/>
  <c r="S12" i="31"/>
  <c r="U12" i="31"/>
  <c r="R13" i="29"/>
  <c r="D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4" i="29"/>
  <c r="R8" i="29"/>
  <c r="R9" i="29"/>
  <c r="R10" i="29"/>
  <c r="R11" i="29"/>
  <c r="R12" i="29"/>
  <c r="R7" i="29"/>
  <c r="R16" i="29"/>
  <c r="R15" i="29"/>
  <c r="T15" i="31"/>
  <c r="V15" i="31"/>
  <c r="T14" i="31"/>
  <c r="V14" i="31"/>
  <c r="T12" i="31"/>
  <c r="V12" i="31"/>
  <c r="U8" i="31"/>
  <c r="T13" i="31"/>
  <c r="V13" i="31"/>
  <c r="T16" i="31"/>
  <c r="U16" i="31"/>
  <c r="S16" i="31"/>
  <c r="V8" i="31"/>
  <c r="V16" i="31"/>
  <c r="R17" i="29" l="1"/>
</calcChain>
</file>

<file path=xl/sharedStrings.xml><?xml version="1.0" encoding="utf-8"?>
<sst xmlns="http://schemas.openxmlformats.org/spreadsheetml/2006/main" count="139" uniqueCount="97">
  <si>
    <t>1.</t>
  </si>
  <si>
    <t>2.</t>
  </si>
  <si>
    <t>3.</t>
  </si>
  <si>
    <t>4.</t>
  </si>
  <si>
    <t>5.</t>
  </si>
  <si>
    <t>6.</t>
  </si>
  <si>
    <t>Eil. Nr.</t>
  </si>
  <si>
    <t xml:space="preserve">Melioracijai </t>
  </si>
  <si>
    <t>Iš jų darbo užmokesčiui</t>
  </si>
  <si>
    <t>Iš viso</t>
  </si>
  <si>
    <t>4.1.</t>
  </si>
  <si>
    <t>5.1.</t>
  </si>
  <si>
    <t>6.1.</t>
  </si>
  <si>
    <t>Asignavimų valdytojo įstaigos pavadinimas</t>
  </si>
  <si>
    <t>Ignalinos rajono savivaldybės administracija</t>
  </si>
  <si>
    <t>Didžiasalio "Ryto" gimnazija</t>
  </si>
  <si>
    <t>Didžiasalio  vaikų globos ir socialinės paramos šeimai centras</t>
  </si>
  <si>
    <t>Naujojo Daugėliškio vaikų globos namai</t>
  </si>
  <si>
    <t>Dūkšto  globos namai</t>
  </si>
  <si>
    <t>Ignalinos rajono priešgaisrinė tarnyba</t>
  </si>
  <si>
    <t>Ignalinos rajono savivaldybės visuomenės sveikatos biuras</t>
  </si>
  <si>
    <t>Neveiksnių asmenų būklės pežiūrėjimui užtikrinti</t>
  </si>
  <si>
    <t>1 lentelė</t>
  </si>
  <si>
    <t>Tūkst. eurų</t>
  </si>
  <si>
    <t xml:space="preserve">Ignalinos rajono savivaldybės administracijos Socialinės paramos ir kaimo reikalų skyrius </t>
  </si>
  <si>
    <t>Pirminės teisinės pagalbos funkcijai atlikti</t>
  </si>
  <si>
    <t>Civilinės būklės aktų registravimo funkcijai atlikti</t>
  </si>
  <si>
    <t>Žemės ūkio funkcijoms atlikti</t>
  </si>
  <si>
    <t>Savivaldybėms priskirtiems archyviniams dokumentams tvarkyti</t>
  </si>
  <si>
    <t>Socialinėms išmokoms ir kompensacijoms skaičiuoti ir mokėti</t>
  </si>
  <si>
    <t>Būsto nuomos mokesčio daliai kompensuoti</t>
  </si>
  <si>
    <t>Savivaldybių patvirtintoms užimtumo didinimo programoms įgyvendinti</t>
  </si>
  <si>
    <t>Gyventojų registro tvarkymo  ir duomenų teikimo valstybės registrams funkcijai atlikti</t>
  </si>
  <si>
    <t>Priešgaisrinės saugos funkcijai atlikti</t>
  </si>
  <si>
    <t>Civilinės saugos funkcijai atlikti</t>
  </si>
  <si>
    <t>Socialinei paramai mokiniams</t>
  </si>
  <si>
    <t>Socialinėms paslaugoms</t>
  </si>
  <si>
    <t>Duomenims suteiktos valstybės pagalbos ir nereikšmingos pagalbos registrui teikti</t>
  </si>
  <si>
    <t>Ignalinos rajono socialinių paslaugų centras</t>
  </si>
  <si>
    <t>Valstybinės kalbos vartojimo ir taisyklingumo kontrolės funkcijai atlikti</t>
  </si>
  <si>
    <t>Klasėms, skirtoms specialiųjų ugdymosi poreikių turintiems mokiniams, išlaikyti</t>
  </si>
  <si>
    <t>Valstybės biudžeto lėšos akredituotai vaikų dienos socialinei priežiūrai organizuoti, teikti ir administruoti</t>
  </si>
  <si>
    <t>Valstybės biudžeto lėšos neformaliajam vaikų švietimui</t>
  </si>
  <si>
    <t>Kelių priežiūros ir plėtros programos lėšos vietinės reikšmės keliams ir gatvėms tiesti, rekonstruoti, taisyti (remontuoti), prižiūrėti ir saugaus eismo sąlygoms užtikrinti</t>
  </si>
  <si>
    <t>Ignalinos r. Vidiškių gimnazija</t>
  </si>
  <si>
    <t>Ignalinos r. Didžiasalio „Ryto“ gimnazija</t>
  </si>
  <si>
    <t>Ignalinos  „Šaltinėlio“ mokykla</t>
  </si>
  <si>
    <t>Ignalinos rajono savivaldybės viešoji biblioteka</t>
  </si>
  <si>
    <t>Valstybės biudžeto lėšos savivaldybių viešosioms bibliotekoms dokumentams įsigyti</t>
  </si>
  <si>
    <t>7.</t>
  </si>
  <si>
    <t>8.</t>
  </si>
  <si>
    <t>__________________________________________</t>
  </si>
  <si>
    <t>Ignalinos rajono švietimo ir sporto paslaugų centras</t>
  </si>
  <si>
    <t>2 lentelė</t>
  </si>
  <si>
    <t>Lėšos ugdymo planui įgyvendinti</t>
  </si>
  <si>
    <t>Vadovėliams ir kitoms mokymo priemonėms</t>
  </si>
  <si>
    <t>Mokinių pažintinei veiklai ir profesiniam orientavimui</t>
  </si>
  <si>
    <t>Mokytojų ir kitų ugdymo procese dalyvaujančių asmenų kvalifikacijai tobulinti</t>
  </si>
  <si>
    <t>IKT diegti ir naudoti</t>
  </si>
  <si>
    <t>Mokyklai apskaičiuotos mokymo lėšos</t>
  </si>
  <si>
    <t>Ugdymo procesui organizuoti ir valdyti</t>
  </si>
  <si>
    <t>Švietimo pagalbai</t>
  </si>
  <si>
    <t>Formalųjį švietimą papildančioms programoms finansuoti</t>
  </si>
  <si>
    <t>Skaitmeninio ugdymo plėtrai</t>
  </si>
  <si>
    <t>Ugdymo finansavimo poreikių skirtumams sumažinti</t>
  </si>
  <si>
    <t>Savivaldybei apskaičiuotos mokymo lėšos</t>
  </si>
  <si>
    <t>Iš viso mokymo lėšos</t>
  </si>
  <si>
    <t>Ignalinos rajono švietimo pagalbos tarnyba</t>
  </si>
  <si>
    <t>Ignalinos Miko Petrausko  muzikos mokykla</t>
  </si>
  <si>
    <t>Ignalinos Česlovo Kudabos gimnazija</t>
  </si>
  <si>
    <t>Bibliotekų darbuotojams išlaikyti</t>
  </si>
  <si>
    <t>Valstybės biudžeto lėšos padidėjusių išlaidų būsto šildymo išlaidų kompensacijoms teikti</t>
  </si>
  <si>
    <t>Dūkšto globos namai</t>
  </si>
  <si>
    <r>
      <t xml:space="preserve">Koordinuotai teikiamų </t>
    </r>
    <r>
      <rPr>
        <sz val="9"/>
        <color indexed="8"/>
        <rFont val="Times New Roman"/>
        <family val="1"/>
        <charset val="186"/>
      </rPr>
      <t>paslaugų vaikams nuo gimimo iki 18 metų (turintiems didelių ir labai didelių specialiųjų ugdymosi poreikių – iki 21 metų) ir vaiko atstovams pagal įstatymą koordinavimui finansuoti</t>
    </r>
  </si>
  <si>
    <t>Valstybės biudžeto lėšos asmenini pagalbai teikti ir administruoti</t>
  </si>
  <si>
    <t>Valstybės biudžeto lėšos būstams pritaikyti neįgaliesiems</t>
  </si>
  <si>
    <t>Valstybės biudžeto lėšos socialinių paslaugų šakos kolektyvinėje sutartyje nustatytiems įsipareigojimams įgyvendinti</t>
  </si>
  <si>
    <t xml:space="preserve"> Valstybės biudžeto lėšos kompleksinėms paslaugoms  šeimai organizuoti </t>
  </si>
  <si>
    <t>Valstybės biudžeto lėšos kompensacijoms už būsto suteikimą užsieniečiams, pasitraukusiems iš Ukrainos dėl Rusijos Federacijos karinių veiksmų Ukrainoje</t>
  </si>
  <si>
    <t>Mokymosi pasiekimų patikrinimams organizuoti ir vykdyti</t>
  </si>
  <si>
    <t>Pedagoginei psichologinei pagalbai organizuoti</t>
  </si>
  <si>
    <t>Valstybės biudžeto lėšos akredituotai socialinei reabilitacijai neįgaliesiems bendruomenėje organizuoti, teikti ir administruoti</t>
  </si>
  <si>
    <t>2024 METŲ SPECIALIOS TIKSLINĖS DOTACIJOS, SKIRTOS VALSTYBINĖMS (PERDUOTOMS SAVIVALDYBĖMS) FUNKCIJOMS VYKDYTI, PASKIRSTYMAS ASIGNAVIMŲ VALDYTOJŲ ĮSTAIGOMS</t>
  </si>
  <si>
    <t>Jaunimo politikos įgyvendinimo funkcijai</t>
  </si>
  <si>
    <t>Visuomenės sveikatos priežiūros funkcijoms vykdyti</t>
  </si>
  <si>
    <t>Gyvenamosios vietos deklaravimo duomenų ir gyvenamosios vietos nedeklaravusių asmenų apskaitos duomenų tvarkymo funkcijai atlikti</t>
  </si>
  <si>
    <t>Erdvinių duomenų rinkinio tvarkymo funkcijai atlikti</t>
  </si>
  <si>
    <t>2024 METŲ SPECIALIOS TIKSLINĖS DOTACIJOS UGDYMO REIKMĖMS FINANSUOTI PASKIRSTYMAS ASIGNAVIMŲ VALDYTOJŲ ĮSTAIGOMS</t>
  </si>
  <si>
    <t>Mokymosi pagalbai</t>
  </si>
  <si>
    <t>Valstybės biudžeto lėšos socialinių paslaugų srities darbuotojų pareiginėms algoms didinti didinti</t>
  </si>
  <si>
    <t>2024 METŲ  KITOS  SPECIALIOS TIKSLINĖS DOTACIJOS PASKIRSTYMAS ASIGNAVIMŲ VALDYTOJŲ ĮSTAIGOMS</t>
  </si>
  <si>
    <t>Valstybės biudžeto lėšos profesinio orientavimo išlaidoms</t>
  </si>
  <si>
    <t>Dalyvauti rengiant ir vykdant mobilizaciją, demobilizaciją, priimančiosios šalies paramą</t>
  </si>
  <si>
    <t>Savivaldybių teritorijoje esančių miestų ir miestelių teritorijų ribose valstybinės žemės, perduotos Vyriausybės nutarimu, patikėtinio funkcijai atlikti</t>
  </si>
  <si>
    <t>Valstybės biudžeto lėšos asmenų su negalia reikalų koordinavimo funkcijai atlikti</t>
  </si>
  <si>
    <t>Aiškinamojo rašto prie 2024 metų biudžeto  projekto</t>
  </si>
  <si>
    <t>3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</si>
</sst>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0.0"/>
  </numFmts>
  <fonts count="22">
    <font>
      <sz val="10"/>
      <name val="Arial"/>
      <charset val="186"/>
    </font>
    <font>
      <sz val="8"/>
      <name val="Arial"/>
      <family val="2"/>
      <charset val="186"/>
    </font>
    <font>
      <sz val="9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charset val="186"/>
    </font>
    <font>
      <sz val="9"/>
      <name val="Palemonas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 Baltic"/>
      <family val="1"/>
      <charset val="186"/>
    </font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Palemonas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Times New Roman Baltic"/>
      <charset val="186"/>
    </font>
    <font>
      <sz val="9"/>
      <color indexed="8"/>
      <name val="Times New Roman"/>
      <family val="1"/>
      <charset val="186"/>
    </font>
    <font>
      <b/>
      <sz val="9"/>
      <name val="Times New Roman Baltic"/>
      <charset val="186"/>
    </font>
    <font>
      <sz val="9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7">
    <xf numFmtId="0" fontId="0" fillId="0" borderId="0" xfId="0"/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82" fontId="8" fillId="0" borderId="3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/>
    <xf numFmtId="1" fontId="2" fillId="0" borderId="0" xfId="0" applyNumberFormat="1" applyFont="1" applyFill="1"/>
    <xf numFmtId="182" fontId="8" fillId="0" borderId="1" xfId="0" applyNumberFormat="1" applyFont="1" applyFill="1" applyBorder="1" applyAlignment="1">
      <alignment horizontal="center"/>
    </xf>
    <xf numFmtId="182" fontId="2" fillId="0" borderId="0" xfId="0" applyNumberFormat="1" applyFont="1" applyFill="1"/>
    <xf numFmtId="0" fontId="6" fillId="0" borderId="0" xfId="0" applyFont="1" applyFill="1"/>
    <xf numFmtId="0" fontId="2" fillId="0" borderId="0" xfId="0" applyFont="1" applyFill="1" applyBorder="1" applyAlignment="1">
      <alignment horizontal="left" wrapText="1"/>
    </xf>
    <xf numFmtId="182" fontId="8" fillId="0" borderId="0" xfId="0" applyNumberFormat="1" applyFont="1" applyFill="1" applyBorder="1"/>
    <xf numFmtId="182" fontId="8" fillId="0" borderId="0" xfId="0" applyNumberFormat="1" applyFont="1" applyFill="1" applyBorder="1" applyAlignment="1">
      <alignment horizontal="center"/>
    </xf>
    <xf numFmtId="182" fontId="8" fillId="0" borderId="4" xfId="0" applyNumberFormat="1" applyFont="1" applyFill="1" applyBorder="1"/>
    <xf numFmtId="0" fontId="2" fillId="0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/>
    </xf>
    <xf numFmtId="1" fontId="8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5" fillId="0" borderId="1" xfId="0" applyFont="1" applyFill="1" applyBorder="1" applyAlignment="1" applyProtection="1">
      <alignment horizontal="left" vertical="top" wrapText="1"/>
    </xf>
    <xf numFmtId="16" fontId="2" fillId="0" borderId="1" xfId="0" applyNumberFormat="1" applyFont="1" applyFill="1" applyBorder="1" applyAlignment="1">
      <alignment vertical="top"/>
    </xf>
    <xf numFmtId="182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center"/>
    </xf>
    <xf numFmtId="182" fontId="8" fillId="0" borderId="1" xfId="0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0" xfId="0" applyFont="1"/>
    <xf numFmtId="0" fontId="13" fillId="0" borderId="0" xfId="0" applyFont="1"/>
    <xf numFmtId="0" fontId="14" fillId="0" borderId="0" xfId="0" applyFont="1"/>
    <xf numFmtId="182" fontId="16" fillId="0" borderId="1" xfId="1" applyNumberFormat="1" applyFont="1" applyBorder="1" applyAlignment="1">
      <alignment wrapText="1"/>
    </xf>
    <xf numFmtId="182" fontId="16" fillId="0" borderId="1" xfId="1" applyNumberFormat="1" applyFont="1" applyBorder="1" applyAlignment="1">
      <alignment horizontal="center" vertical="center" wrapText="1"/>
    </xf>
    <xf numFmtId="182" fontId="16" fillId="0" borderId="1" xfId="1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center" wrapText="1"/>
    </xf>
    <xf numFmtId="182" fontId="2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16" fillId="0" borderId="1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82" fontId="16" fillId="0" borderId="1" xfId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182" fontId="12" fillId="3" borderId="1" xfId="0" applyNumberFormat="1" applyFont="1" applyFill="1" applyBorder="1"/>
    <xf numFmtId="182" fontId="11" fillId="3" borderId="1" xfId="0" applyNumberFormat="1" applyFont="1" applyFill="1" applyBorder="1"/>
    <xf numFmtId="182" fontId="16" fillId="3" borderId="1" xfId="1" applyNumberFormat="1" applyFont="1" applyFill="1" applyBorder="1" applyAlignment="1">
      <alignment horizontal="center" wrapText="1"/>
    </xf>
    <xf numFmtId="182" fontId="17" fillId="3" borderId="1" xfId="1" applyNumberFormat="1" applyFont="1" applyFill="1" applyBorder="1" applyAlignment="1">
      <alignment vertical="center" wrapText="1"/>
    </xf>
    <xf numFmtId="182" fontId="17" fillId="2" borderId="1" xfId="1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textRotation="90" wrapText="1"/>
    </xf>
    <xf numFmtId="0" fontId="10" fillId="0" borderId="1" xfId="1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8" fillId="3" borderId="1" xfId="0" applyFont="1" applyFill="1" applyBorder="1"/>
    <xf numFmtId="0" fontId="18" fillId="3" borderId="1" xfId="0" applyFont="1" applyFill="1" applyBorder="1" applyAlignment="1">
      <alignment horizontal="left"/>
    </xf>
    <xf numFmtId="182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textRotation="90" wrapText="1"/>
    </xf>
    <xf numFmtId="182" fontId="18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/>
    <xf numFmtId="182" fontId="18" fillId="3" borderId="1" xfId="0" applyNumberFormat="1" applyFont="1" applyFill="1" applyBorder="1" applyAlignment="1">
      <alignment vertical="center"/>
    </xf>
    <xf numFmtId="182" fontId="18" fillId="3" borderId="1" xfId="0" applyNumberFormat="1" applyFont="1" applyFill="1" applyBorder="1" applyAlignment="1">
      <alignment horizontal="center" vertical="center"/>
    </xf>
    <xf numFmtId="182" fontId="21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left" textRotation="90" wrapText="1"/>
    </xf>
    <xf numFmtId="0" fontId="12" fillId="0" borderId="2" xfId="0" applyFont="1" applyBorder="1" applyAlignment="1">
      <alignment horizontal="left" textRotation="90" wrapText="1"/>
    </xf>
    <xf numFmtId="0" fontId="11" fillId="2" borderId="3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 textRotation="90" wrapText="1"/>
    </xf>
    <xf numFmtId="0" fontId="12" fillId="0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textRotation="90" wrapText="1"/>
    </xf>
  </cellXfs>
  <cellStyles count="2">
    <cellStyle name="Įprastas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"/>
  <sheetViews>
    <sheetView zoomScale="85" zoomScaleNormal="85" workbookViewId="0">
      <selection activeCell="B32" sqref="B32"/>
    </sheetView>
  </sheetViews>
  <sheetFormatPr defaultColWidth="9.109375" defaultRowHeight="12"/>
  <cols>
    <col min="1" max="1" width="3.5546875" style="5" customWidth="1"/>
    <col min="2" max="2" width="22.5546875" style="5" customWidth="1"/>
    <col min="3" max="3" width="4.88671875" style="5" customWidth="1"/>
    <col min="4" max="4" width="5.109375" style="5" customWidth="1"/>
    <col min="5" max="5" width="6.6640625" style="5" customWidth="1"/>
    <col min="6" max="6" width="6.44140625" style="5" customWidth="1"/>
    <col min="7" max="7" width="5.5546875" style="5" customWidth="1"/>
    <col min="8" max="9" width="7" style="5" customWidth="1"/>
    <col min="10" max="10" width="5.88671875" style="5" customWidth="1"/>
    <col min="11" max="12" width="6.33203125" style="5" customWidth="1"/>
    <col min="13" max="14" width="5.88671875" style="5" customWidth="1"/>
    <col min="15" max="15" width="4.6640625" style="5" customWidth="1"/>
    <col min="16" max="16" width="5.6640625" style="5" customWidth="1"/>
    <col min="17" max="19" width="5.88671875" style="5" customWidth="1"/>
    <col min="20" max="20" width="6.109375" style="5" customWidth="1"/>
    <col min="21" max="21" width="5.6640625" style="5" customWidth="1"/>
    <col min="22" max="22" width="5.88671875" style="5" customWidth="1"/>
    <col min="23" max="23" width="5.5546875" style="5" customWidth="1"/>
    <col min="24" max="24" width="6.5546875" style="5" customWidth="1"/>
    <col min="25" max="25" width="4.44140625" style="5" customWidth="1"/>
    <col min="26" max="26" width="6.5546875" style="5" customWidth="1"/>
    <col min="27" max="27" width="3.44140625" style="5" customWidth="1"/>
    <col min="28" max="28" width="7.6640625" style="5" customWidth="1"/>
    <col min="29" max="16384" width="9.109375" style="5"/>
  </cols>
  <sheetData>
    <row r="1" spans="1:35" ht="12.75" customHeight="1">
      <c r="S1" s="17"/>
      <c r="T1" s="38" t="s">
        <v>95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ht="12.75" customHeight="1">
      <c r="S2" s="17"/>
      <c r="T2" s="38" t="s">
        <v>22</v>
      </c>
      <c r="U2" s="7"/>
      <c r="V2" s="7"/>
      <c r="W2" s="7"/>
      <c r="X2" s="7"/>
      <c r="Y2" s="7"/>
      <c r="Z2" s="7"/>
      <c r="AA2" s="7"/>
      <c r="AB2" s="6"/>
      <c r="AC2" s="7"/>
      <c r="AD2" s="7"/>
      <c r="AE2" s="7"/>
      <c r="AF2" s="7"/>
      <c r="AG2" s="7"/>
      <c r="AH2" s="7"/>
      <c r="AI2" s="6"/>
    </row>
    <row r="3" spans="1:35" ht="16.8" customHeight="1">
      <c r="T3" s="7"/>
      <c r="U3" s="7"/>
      <c r="V3" s="7"/>
      <c r="W3" s="7"/>
      <c r="X3" s="7"/>
      <c r="Y3" s="7"/>
      <c r="Z3" s="7"/>
      <c r="AA3" s="7"/>
      <c r="AB3" s="6"/>
      <c r="AC3" s="7"/>
      <c r="AD3" s="7"/>
      <c r="AE3" s="7"/>
      <c r="AF3" s="7"/>
      <c r="AG3" s="7"/>
      <c r="AH3" s="7"/>
      <c r="AI3" s="6"/>
    </row>
    <row r="4" spans="1:35" ht="27.6" customHeight="1">
      <c r="B4" s="71" t="s">
        <v>82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35" ht="11.4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 t="s">
        <v>23</v>
      </c>
    </row>
    <row r="6" spans="1:35" ht="289.8" customHeight="1">
      <c r="A6" s="10" t="s">
        <v>6</v>
      </c>
      <c r="B6" s="11" t="s">
        <v>13</v>
      </c>
      <c r="C6" s="22" t="s">
        <v>25</v>
      </c>
      <c r="D6" s="22" t="s">
        <v>26</v>
      </c>
      <c r="E6" s="22" t="s">
        <v>32</v>
      </c>
      <c r="F6" s="12" t="s">
        <v>27</v>
      </c>
      <c r="G6" s="12" t="s">
        <v>7</v>
      </c>
      <c r="H6" s="22" t="s">
        <v>93</v>
      </c>
      <c r="I6" s="22" t="s">
        <v>86</v>
      </c>
      <c r="J6" s="23" t="s">
        <v>28</v>
      </c>
      <c r="K6" s="22" t="s">
        <v>29</v>
      </c>
      <c r="L6" s="12" t="s">
        <v>35</v>
      </c>
      <c r="M6" s="12" t="s">
        <v>36</v>
      </c>
      <c r="N6" s="12" t="s">
        <v>83</v>
      </c>
      <c r="O6" s="12" t="s">
        <v>30</v>
      </c>
      <c r="P6" s="22" t="s">
        <v>31</v>
      </c>
      <c r="Q6" s="22" t="s">
        <v>92</v>
      </c>
      <c r="R6" s="22" t="s">
        <v>37</v>
      </c>
      <c r="S6" s="22" t="s">
        <v>85</v>
      </c>
      <c r="T6" s="12" t="s">
        <v>33</v>
      </c>
      <c r="U6" s="12" t="s">
        <v>34</v>
      </c>
      <c r="V6" s="22"/>
      <c r="W6" s="22" t="s">
        <v>39</v>
      </c>
      <c r="X6" s="22" t="s">
        <v>84</v>
      </c>
      <c r="Y6" s="12" t="s">
        <v>21</v>
      </c>
      <c r="Z6" s="22" t="s">
        <v>73</v>
      </c>
      <c r="AA6" s="22"/>
      <c r="AB6" s="58" t="s">
        <v>9</v>
      </c>
    </row>
    <row r="7" spans="1:35" ht="32.25" customHeight="1">
      <c r="A7" s="28" t="s">
        <v>0</v>
      </c>
      <c r="B7" s="2" t="s">
        <v>14</v>
      </c>
      <c r="C7" s="3">
        <v>2.7</v>
      </c>
      <c r="D7" s="3">
        <v>21.3</v>
      </c>
      <c r="E7" s="3">
        <v>0.3</v>
      </c>
      <c r="F7" s="3">
        <v>185</v>
      </c>
      <c r="G7" s="3">
        <v>155</v>
      </c>
      <c r="H7" s="3">
        <v>22</v>
      </c>
      <c r="I7" s="3">
        <v>5.0999999999999996</v>
      </c>
      <c r="J7" s="3">
        <v>19.100000000000001</v>
      </c>
      <c r="K7" s="3">
        <v>5</v>
      </c>
      <c r="L7" s="4">
        <v>10</v>
      </c>
      <c r="M7" s="4"/>
      <c r="N7" s="3">
        <v>18</v>
      </c>
      <c r="O7" s="3">
        <v>4.9000000000000004</v>
      </c>
      <c r="P7" s="3">
        <v>93.3</v>
      </c>
      <c r="Q7" s="3">
        <v>14.7</v>
      </c>
      <c r="R7" s="3">
        <v>0.4</v>
      </c>
      <c r="S7" s="3">
        <v>1.5</v>
      </c>
      <c r="T7" s="3"/>
      <c r="U7" s="3">
        <v>49</v>
      </c>
      <c r="V7" s="3"/>
      <c r="W7" s="3">
        <v>9</v>
      </c>
      <c r="X7" s="3"/>
      <c r="Y7" s="3">
        <v>1.4</v>
      </c>
      <c r="Z7" s="3">
        <v>28.9</v>
      </c>
      <c r="AA7" s="3"/>
      <c r="AB7" s="66">
        <f>SUM(C7:AA7)</f>
        <v>646.6</v>
      </c>
    </row>
    <row r="8" spans="1:35" ht="48.6" customHeight="1">
      <c r="A8" s="30" t="s">
        <v>1</v>
      </c>
      <c r="B8" s="1" t="s">
        <v>24</v>
      </c>
      <c r="C8" s="32"/>
      <c r="D8" s="32"/>
      <c r="E8" s="32"/>
      <c r="F8" s="32"/>
      <c r="G8" s="32"/>
      <c r="H8" s="33"/>
      <c r="I8" s="33"/>
      <c r="J8" s="32"/>
      <c r="K8" s="32">
        <v>188</v>
      </c>
      <c r="L8" s="34">
        <v>299</v>
      </c>
      <c r="M8" s="35">
        <v>313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66">
        <f t="shared" ref="AB8:AB19" si="0">SUM(C8:AA8)</f>
        <v>800</v>
      </c>
    </row>
    <row r="9" spans="1:35" ht="23.4" customHeight="1">
      <c r="A9" s="29" t="s">
        <v>2</v>
      </c>
      <c r="B9" s="1" t="s">
        <v>20</v>
      </c>
      <c r="C9" s="32"/>
      <c r="D9" s="32"/>
      <c r="E9" s="32"/>
      <c r="F9" s="32"/>
      <c r="G9" s="32"/>
      <c r="H9" s="33"/>
      <c r="I9" s="33"/>
      <c r="J9" s="32"/>
      <c r="K9" s="32"/>
      <c r="L9" s="36"/>
      <c r="M9" s="37"/>
      <c r="N9" s="32"/>
      <c r="O9" s="32"/>
      <c r="P9" s="32"/>
      <c r="Q9" s="32"/>
      <c r="R9" s="32"/>
      <c r="S9" s="32"/>
      <c r="T9" s="32"/>
      <c r="U9" s="32"/>
      <c r="V9" s="32"/>
      <c r="W9" s="32"/>
      <c r="X9" s="32">
        <v>136.1</v>
      </c>
      <c r="Y9" s="32"/>
      <c r="Z9" s="32"/>
      <c r="AA9" s="32"/>
      <c r="AB9" s="66">
        <f t="shared" si="0"/>
        <v>136.1</v>
      </c>
    </row>
    <row r="10" spans="1:35" ht="24.75" hidden="1" customHeight="1">
      <c r="A10" s="29" t="s">
        <v>3</v>
      </c>
      <c r="B10" s="1" t="s">
        <v>15</v>
      </c>
      <c r="C10" s="32"/>
      <c r="D10" s="32"/>
      <c r="E10" s="32"/>
      <c r="F10" s="32"/>
      <c r="G10" s="32"/>
      <c r="H10" s="33"/>
      <c r="I10" s="33"/>
      <c r="J10" s="32"/>
      <c r="K10" s="32"/>
      <c r="L10" s="35"/>
      <c r="M10" s="37"/>
      <c r="N10" s="32"/>
      <c r="O10" s="32"/>
      <c r="P10" s="33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66">
        <f t="shared" si="0"/>
        <v>0</v>
      </c>
    </row>
    <row r="11" spans="1:35" ht="23.25" hidden="1" customHeight="1">
      <c r="A11" s="29" t="s">
        <v>10</v>
      </c>
      <c r="B11" s="2" t="s">
        <v>8</v>
      </c>
      <c r="C11" s="32"/>
      <c r="D11" s="32"/>
      <c r="E11" s="32"/>
      <c r="F11" s="32"/>
      <c r="G11" s="32"/>
      <c r="H11" s="33"/>
      <c r="I11" s="33"/>
      <c r="J11" s="32"/>
      <c r="K11" s="32"/>
      <c r="L11" s="35"/>
      <c r="M11" s="37"/>
      <c r="N11" s="32"/>
      <c r="O11" s="32"/>
      <c r="P11" s="3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66">
        <f t="shared" si="0"/>
        <v>0</v>
      </c>
    </row>
    <row r="12" spans="1:35" ht="34.5" hidden="1" customHeight="1">
      <c r="A12" s="29" t="s">
        <v>4</v>
      </c>
      <c r="B12" s="1" t="s">
        <v>16</v>
      </c>
      <c r="C12" s="32"/>
      <c r="D12" s="32"/>
      <c r="E12" s="32"/>
      <c r="F12" s="32"/>
      <c r="G12" s="32"/>
      <c r="H12" s="33"/>
      <c r="I12" s="33"/>
      <c r="J12" s="32"/>
      <c r="K12" s="32"/>
      <c r="L12" s="35"/>
      <c r="M12" s="37"/>
      <c r="N12" s="32"/>
      <c r="O12" s="32"/>
      <c r="P12" s="3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66">
        <f t="shared" si="0"/>
        <v>0</v>
      </c>
    </row>
    <row r="13" spans="1:35" ht="30" hidden="1" customHeight="1">
      <c r="A13" s="29" t="s">
        <v>11</v>
      </c>
      <c r="B13" s="2" t="s">
        <v>8</v>
      </c>
      <c r="C13" s="32"/>
      <c r="D13" s="32"/>
      <c r="E13" s="32"/>
      <c r="F13" s="32"/>
      <c r="G13" s="32"/>
      <c r="H13" s="33"/>
      <c r="I13" s="33"/>
      <c r="J13" s="32"/>
      <c r="K13" s="32"/>
      <c r="L13" s="35"/>
      <c r="M13" s="37"/>
      <c r="N13" s="32"/>
      <c r="O13" s="32"/>
      <c r="P13" s="33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66">
        <f t="shared" si="0"/>
        <v>0</v>
      </c>
    </row>
    <row r="14" spans="1:35" ht="33" hidden="1" customHeight="1">
      <c r="A14" s="29" t="s">
        <v>5</v>
      </c>
      <c r="B14" s="1" t="s">
        <v>17</v>
      </c>
      <c r="C14" s="32"/>
      <c r="D14" s="32"/>
      <c r="E14" s="32"/>
      <c r="F14" s="32"/>
      <c r="G14" s="32"/>
      <c r="H14" s="33"/>
      <c r="I14" s="33"/>
      <c r="J14" s="32"/>
      <c r="K14" s="32"/>
      <c r="L14" s="35"/>
      <c r="M14" s="37"/>
      <c r="N14" s="32"/>
      <c r="O14" s="32"/>
      <c r="P14" s="33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66">
        <f t="shared" si="0"/>
        <v>0</v>
      </c>
    </row>
    <row r="15" spans="1:35" ht="21.75" hidden="1" customHeight="1">
      <c r="A15" s="29" t="s">
        <v>12</v>
      </c>
      <c r="B15" s="2" t="s">
        <v>8</v>
      </c>
      <c r="C15" s="32"/>
      <c r="D15" s="32"/>
      <c r="E15" s="32"/>
      <c r="F15" s="32"/>
      <c r="G15" s="32"/>
      <c r="H15" s="33"/>
      <c r="I15" s="33"/>
      <c r="J15" s="32"/>
      <c r="K15" s="32"/>
      <c r="L15" s="35"/>
      <c r="M15" s="37"/>
      <c r="N15" s="32"/>
      <c r="O15" s="32"/>
      <c r="P15" s="33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66">
        <f t="shared" si="0"/>
        <v>0</v>
      </c>
    </row>
    <row r="16" spans="1:35" ht="20.25" customHeight="1">
      <c r="A16" s="29" t="s">
        <v>3</v>
      </c>
      <c r="B16" s="1" t="s">
        <v>18</v>
      </c>
      <c r="C16" s="32"/>
      <c r="D16" s="32"/>
      <c r="E16" s="32"/>
      <c r="F16" s="32"/>
      <c r="G16" s="32"/>
      <c r="H16" s="33"/>
      <c r="I16" s="33"/>
      <c r="J16" s="32"/>
      <c r="K16" s="32"/>
      <c r="L16" s="35"/>
      <c r="M16" s="35">
        <v>136</v>
      </c>
      <c r="N16" s="32"/>
      <c r="O16" s="32"/>
      <c r="P16" s="33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66">
        <f t="shared" si="0"/>
        <v>136</v>
      </c>
    </row>
    <row r="17" spans="1:29" ht="22.5" customHeight="1">
      <c r="A17" s="31" t="s">
        <v>4</v>
      </c>
      <c r="B17" s="1" t="s">
        <v>19</v>
      </c>
      <c r="C17" s="32"/>
      <c r="D17" s="32"/>
      <c r="E17" s="32"/>
      <c r="F17" s="32"/>
      <c r="G17" s="32"/>
      <c r="H17" s="33"/>
      <c r="I17" s="33"/>
      <c r="J17" s="32"/>
      <c r="K17" s="32"/>
      <c r="L17" s="35"/>
      <c r="M17" s="37"/>
      <c r="N17" s="32"/>
      <c r="O17" s="32"/>
      <c r="P17" s="33"/>
      <c r="Q17" s="32"/>
      <c r="R17" s="32"/>
      <c r="S17" s="32"/>
      <c r="T17" s="32">
        <v>979.4</v>
      </c>
      <c r="U17" s="32"/>
      <c r="V17" s="32"/>
      <c r="W17" s="32"/>
      <c r="X17" s="32"/>
      <c r="Y17" s="32"/>
      <c r="Z17" s="32"/>
      <c r="AA17" s="32"/>
      <c r="AB17" s="66">
        <f t="shared" si="0"/>
        <v>979.4</v>
      </c>
    </row>
    <row r="18" spans="1:29" ht="25.5" customHeight="1">
      <c r="A18" s="29" t="s">
        <v>5</v>
      </c>
      <c r="B18" s="2" t="s">
        <v>38</v>
      </c>
      <c r="C18" s="32"/>
      <c r="D18" s="32"/>
      <c r="E18" s="32"/>
      <c r="F18" s="32"/>
      <c r="G18" s="32"/>
      <c r="H18" s="33"/>
      <c r="I18" s="33"/>
      <c r="J18" s="32"/>
      <c r="K18" s="32"/>
      <c r="L18" s="35"/>
      <c r="M18" s="35">
        <v>513.70000000000005</v>
      </c>
      <c r="N18" s="33"/>
      <c r="O18" s="32"/>
      <c r="P18" s="33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66">
        <f>SUM(C18:AA18)</f>
        <v>513.70000000000005</v>
      </c>
      <c r="AC18" s="16"/>
    </row>
    <row r="19" spans="1:29" ht="16.5" customHeight="1">
      <c r="A19" s="29" t="s">
        <v>12</v>
      </c>
      <c r="B19" s="2" t="s">
        <v>8</v>
      </c>
      <c r="C19" s="32"/>
      <c r="D19" s="32"/>
      <c r="E19" s="32"/>
      <c r="F19" s="32"/>
      <c r="G19" s="32"/>
      <c r="H19" s="33"/>
      <c r="I19" s="33"/>
      <c r="J19" s="32"/>
      <c r="K19" s="32"/>
      <c r="L19" s="35"/>
      <c r="M19" s="35">
        <v>497.9</v>
      </c>
      <c r="N19" s="33"/>
      <c r="O19" s="32"/>
      <c r="P19" s="3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66">
        <f t="shared" si="0"/>
        <v>497.9</v>
      </c>
      <c r="AC19" s="16"/>
    </row>
    <row r="20" spans="1:29" ht="22.5" customHeight="1">
      <c r="A20" s="67"/>
      <c r="B20" s="63" t="s">
        <v>9</v>
      </c>
      <c r="C20" s="68">
        <f>C7+C8+C9+C10+C12+C14+C16+C17+C18</f>
        <v>2.7</v>
      </c>
      <c r="D20" s="68">
        <f>D7+D8+D9+D10+D12+D14+D16+D17+D18</f>
        <v>21.3</v>
      </c>
      <c r="E20" s="68">
        <f>E7+E8+E9+E10+E12+E14+E16+E17+E18</f>
        <v>0.3</v>
      </c>
      <c r="F20" s="68">
        <f>F7+F8+F9+F10+F12+F14+F16+F17+F18</f>
        <v>185</v>
      </c>
      <c r="G20" s="68">
        <f>G7+G8+G9+G10+G12+G14+G16+G17+G18</f>
        <v>155</v>
      </c>
      <c r="H20" s="68">
        <f>H7+H8+H9+H10+H12+H14+H16+H17+H18</f>
        <v>22</v>
      </c>
      <c r="I20" s="68">
        <f>I7+I8+I9+I10+I12+I14+I16+I17+I18</f>
        <v>5.0999999999999996</v>
      </c>
      <c r="J20" s="68">
        <f>J7+J8+J9+J10+J12+J14+J16+J17+J18</f>
        <v>19.100000000000001</v>
      </c>
      <c r="K20" s="68">
        <f>K7+K8+K9+K10+K12+K14+K16+K17+K18</f>
        <v>193</v>
      </c>
      <c r="L20" s="68">
        <f>L7+L8+L9+L10+L12+L14+L16+L17+L18</f>
        <v>309</v>
      </c>
      <c r="M20" s="68">
        <f>M7+M8+M9+M10+M12+M14+M16+M17+M18</f>
        <v>962.7</v>
      </c>
      <c r="N20" s="68">
        <f>N7+N8+N9+N10+N12+N14+N16+N17+N18</f>
        <v>18</v>
      </c>
      <c r="O20" s="68">
        <f>O7+O8+O9+O10+O12+O14+O16+O17+O18</f>
        <v>4.9000000000000004</v>
      </c>
      <c r="P20" s="68">
        <f>P7+P8+P9+P10+P12+P14+P16+P17+P18</f>
        <v>93.3</v>
      </c>
      <c r="Q20" s="68">
        <f>Q7+Q8+Q9+Q10+Q12+Q14+Q16+Q17+Q18</f>
        <v>14.7</v>
      </c>
      <c r="R20" s="68">
        <f>R7+R8+R9+R10+R12+R14+R16+R17+R18</f>
        <v>0.4</v>
      </c>
      <c r="S20" s="68">
        <f>S7+S8+S9+S10+S12+S14+S16+S17+S18</f>
        <v>1.5</v>
      </c>
      <c r="T20" s="68">
        <f>T7+T8+T9+T10+T12+T14+T16+T17+T18</f>
        <v>979.4</v>
      </c>
      <c r="U20" s="68">
        <f>U7+U8+U9+U10+U12+U14+U16+U17+U18</f>
        <v>49</v>
      </c>
      <c r="V20" s="68">
        <f>V7+V8+V9+V10+V12+V14+V16+V17+V18</f>
        <v>0</v>
      </c>
      <c r="W20" s="68">
        <f>W7+W8+W9+W10+W12+W14+W16+W17+W18</f>
        <v>9</v>
      </c>
      <c r="X20" s="68">
        <f>X7+X8+X9+X10+X12+X14+X16+X17+X18</f>
        <v>136.1</v>
      </c>
      <c r="Y20" s="68">
        <f>Y7+Y8+Y9+Y10+Y12+Y14+Y16+Y17+Y18</f>
        <v>1.4</v>
      </c>
      <c r="Z20" s="68">
        <f>Z7+Z8+Z9+Z10+Z12+Z14+Z16+Z17+Z18</f>
        <v>28.9</v>
      </c>
      <c r="AA20" s="68">
        <f>AA7+AA8+AA9+AA10+AA12+AA14+AA16+AA17+AA18</f>
        <v>0</v>
      </c>
      <c r="AB20" s="69">
        <f>SUM(C20:AA20)</f>
        <v>3211.8</v>
      </c>
      <c r="AC20" s="16"/>
    </row>
    <row r="21" spans="1:29" ht="14.25" customHeight="1">
      <c r="A21" s="8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21"/>
      <c r="M21" s="21"/>
      <c r="N21" s="21"/>
      <c r="O21" s="21"/>
      <c r="P21" s="21"/>
      <c r="Q21" s="21"/>
      <c r="R21" s="21"/>
      <c r="S21" s="19"/>
      <c r="T21" s="19"/>
      <c r="U21" s="19"/>
      <c r="V21" s="19"/>
      <c r="W21" s="19"/>
      <c r="X21" s="19"/>
      <c r="Y21" s="19"/>
      <c r="Z21" s="19"/>
      <c r="AA21" s="19"/>
      <c r="AB21" s="20"/>
      <c r="AC21" s="16"/>
    </row>
    <row r="22" spans="1:29" ht="10.5" customHeight="1">
      <c r="A22" s="8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  <c r="AC22" s="16"/>
    </row>
    <row r="23" spans="1:29">
      <c r="B23" s="8"/>
      <c r="AA23" s="14"/>
      <c r="AB23" s="14"/>
    </row>
    <row r="24" spans="1:29">
      <c r="B24" s="8"/>
      <c r="C24" s="16"/>
      <c r="D24" s="16"/>
      <c r="E24" s="16"/>
      <c r="K24" s="16"/>
      <c r="L24" s="16"/>
      <c r="AB24" s="14"/>
    </row>
    <row r="25" spans="1:29">
      <c r="B25" s="8"/>
    </row>
    <row r="26" spans="1:29">
      <c r="B26" s="8"/>
    </row>
    <row r="27" spans="1:29">
      <c r="B27" s="8"/>
    </row>
    <row r="28" spans="1:29">
      <c r="B28" s="8"/>
    </row>
    <row r="29" spans="1:29">
      <c r="B29" s="8"/>
    </row>
    <row r="30" spans="1:29">
      <c r="B30" s="8"/>
    </row>
    <row r="31" spans="1:29">
      <c r="B31" s="8"/>
    </row>
    <row r="32" spans="1:29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  <row r="43" spans="2:2">
      <c r="B43" s="8"/>
    </row>
    <row r="44" spans="2:2">
      <c r="B44" s="8"/>
    </row>
    <row r="45" spans="2:2">
      <c r="B45" s="8"/>
    </row>
    <row r="46" spans="2:2">
      <c r="B46" s="8"/>
    </row>
    <row r="47" spans="2:2">
      <c r="B47" s="8"/>
    </row>
    <row r="48" spans="2:2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</sheetData>
  <mergeCells count="1">
    <mergeCell ref="B4:AB4"/>
  </mergeCells>
  <phoneticPr fontId="1" type="noConversion"/>
  <pageMargins left="0.31496062992125984" right="0.11811023622047245" top="0.74803149606299213" bottom="0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zoomScale="85" zoomScaleNormal="85" workbookViewId="0">
      <selection activeCell="G22" sqref="G22"/>
    </sheetView>
  </sheetViews>
  <sheetFormatPr defaultRowHeight="13.2"/>
  <cols>
    <col min="1" max="1" width="3.88671875" customWidth="1"/>
    <col min="2" max="2" width="29.6640625" customWidth="1"/>
    <col min="3" max="3" width="6.6640625" customWidth="1"/>
    <col min="4" max="4" width="7.109375" customWidth="1"/>
    <col min="5" max="5" width="7.5546875" customWidth="1"/>
    <col min="6" max="6" width="6.6640625" customWidth="1"/>
    <col min="7" max="7" width="8.88671875" customWidth="1"/>
    <col min="8" max="8" width="9.5546875" customWidth="1"/>
    <col min="9" max="9" width="8.88671875" customWidth="1"/>
    <col min="10" max="10" width="6.33203125" customWidth="1"/>
    <col min="11" max="11" width="8.88671875" customWidth="1"/>
    <col min="12" max="12" width="7" customWidth="1"/>
    <col min="13" max="13" width="6.6640625" customWidth="1"/>
    <col min="14" max="14" width="7.5546875" customWidth="1"/>
    <col min="15" max="16" width="7.88671875" customWidth="1"/>
    <col min="17" max="17" width="8.88671875" customWidth="1"/>
    <col min="18" max="18" width="7.33203125" customWidth="1"/>
    <col min="19" max="19" width="7.77734375" customWidth="1"/>
    <col min="20" max="20" width="8.88671875" customWidth="1"/>
    <col min="21" max="21" width="7.5546875" customWidth="1"/>
    <col min="22" max="22" width="8.88671875" customWidth="1"/>
  </cols>
  <sheetData>
    <row r="1" spans="1:22">
      <c r="Q1" s="38" t="s">
        <v>95</v>
      </c>
      <c r="R1" s="38"/>
      <c r="S1" s="38"/>
    </row>
    <row r="2" spans="1:22">
      <c r="Q2" s="38" t="s">
        <v>53</v>
      </c>
      <c r="R2" s="38"/>
      <c r="S2" s="38"/>
    </row>
    <row r="4" spans="1:22" ht="15.6">
      <c r="A4" s="39"/>
      <c r="B4" s="40" t="s">
        <v>87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6" spans="1:22" ht="27.75" customHeight="1">
      <c r="A6" s="72" t="s">
        <v>6</v>
      </c>
      <c r="B6" s="72" t="s">
        <v>13</v>
      </c>
      <c r="C6" s="73" t="s">
        <v>54</v>
      </c>
      <c r="D6" s="75" t="s">
        <v>8</v>
      </c>
      <c r="E6" s="73" t="s">
        <v>55</v>
      </c>
      <c r="F6" s="73" t="s">
        <v>56</v>
      </c>
      <c r="G6" s="77" t="s">
        <v>57</v>
      </c>
      <c r="H6" s="75" t="s">
        <v>58</v>
      </c>
      <c r="I6" s="79" t="s">
        <v>59</v>
      </c>
      <c r="J6" s="73" t="s">
        <v>60</v>
      </c>
      <c r="K6" s="75" t="s">
        <v>61</v>
      </c>
      <c r="L6" s="73" t="s">
        <v>79</v>
      </c>
      <c r="M6" s="73" t="s">
        <v>80</v>
      </c>
      <c r="N6" s="73" t="s">
        <v>62</v>
      </c>
      <c r="O6" s="73" t="s">
        <v>63</v>
      </c>
      <c r="P6" s="73" t="s">
        <v>88</v>
      </c>
      <c r="Q6" s="73" t="s">
        <v>70</v>
      </c>
      <c r="R6" s="73" t="s">
        <v>64</v>
      </c>
      <c r="S6" s="85" t="s">
        <v>65</v>
      </c>
      <c r="T6" s="75" t="s">
        <v>8</v>
      </c>
      <c r="U6" s="81" t="s">
        <v>66</v>
      </c>
      <c r="V6" s="83" t="s">
        <v>8</v>
      </c>
    </row>
    <row r="7" spans="1:22" ht="153" customHeight="1">
      <c r="A7" s="72"/>
      <c r="B7" s="72"/>
      <c r="C7" s="74"/>
      <c r="D7" s="76"/>
      <c r="E7" s="74"/>
      <c r="F7" s="74"/>
      <c r="G7" s="78"/>
      <c r="H7" s="76"/>
      <c r="I7" s="80"/>
      <c r="J7" s="74"/>
      <c r="K7" s="76"/>
      <c r="L7" s="74"/>
      <c r="M7" s="74"/>
      <c r="N7" s="74"/>
      <c r="O7" s="74"/>
      <c r="P7" s="74"/>
      <c r="Q7" s="74"/>
      <c r="R7" s="74"/>
      <c r="S7" s="86"/>
      <c r="T7" s="76"/>
      <c r="U7" s="82"/>
      <c r="V7" s="84"/>
    </row>
    <row r="8" spans="1:22" ht="27.6">
      <c r="A8" s="46" t="s">
        <v>0</v>
      </c>
      <c r="B8" s="47" t="s">
        <v>69</v>
      </c>
      <c r="C8" s="42">
        <v>1436.7</v>
      </c>
      <c r="D8" s="42">
        <f>ROUND(1/1.0145*C8,1)</f>
        <v>1416.2</v>
      </c>
      <c r="E8" s="42">
        <v>17.8</v>
      </c>
      <c r="F8" s="42">
        <v>3</v>
      </c>
      <c r="G8" s="42">
        <v>5.5</v>
      </c>
      <c r="H8" s="42">
        <v>4.2</v>
      </c>
      <c r="I8" s="57">
        <f>C8+E8+F8+G8+H8</f>
        <v>1467.2</v>
      </c>
      <c r="J8" s="42">
        <v>222.6</v>
      </c>
      <c r="K8" s="42">
        <v>213.9</v>
      </c>
      <c r="L8" s="42">
        <v>2.7</v>
      </c>
      <c r="M8" s="42"/>
      <c r="N8" s="42"/>
      <c r="O8" s="42">
        <v>13.3</v>
      </c>
      <c r="P8" s="42">
        <v>2.2999999999999998</v>
      </c>
      <c r="Q8" s="42">
        <v>36.200000000000003</v>
      </c>
      <c r="R8" s="43"/>
      <c r="S8" s="57">
        <f t="shared" ref="S8:S15" si="0">SUM(J8:R8)</f>
        <v>491</v>
      </c>
      <c r="T8" s="42">
        <f t="shared" ref="T8:T15" si="1">ROUND((S8-O8)/1.0145,1)</f>
        <v>470.9</v>
      </c>
      <c r="U8" s="56">
        <f t="shared" ref="U8:U15" si="2">I8+S8</f>
        <v>1958.2</v>
      </c>
      <c r="V8" s="42">
        <f t="shared" ref="V8:V15" si="3">D8+T8</f>
        <v>1887.1</v>
      </c>
    </row>
    <row r="9" spans="1:22" ht="25.2" customHeight="1">
      <c r="A9" s="46" t="s">
        <v>1</v>
      </c>
      <c r="B9" s="48" t="s">
        <v>44</v>
      </c>
      <c r="C9" s="42">
        <v>563.70000000000005</v>
      </c>
      <c r="D9" s="42">
        <f>ROUND(1/1.0145*C9,1)</f>
        <v>555.6</v>
      </c>
      <c r="E9" s="42">
        <v>5.6</v>
      </c>
      <c r="F9" s="42">
        <v>1</v>
      </c>
      <c r="G9" s="42">
        <v>1.8</v>
      </c>
      <c r="H9" s="42">
        <v>1.3</v>
      </c>
      <c r="I9" s="57">
        <f>C9+E9+F9+G9+H9</f>
        <v>573.4</v>
      </c>
      <c r="J9" s="42">
        <v>70.099999999999994</v>
      </c>
      <c r="K9" s="42">
        <v>96.6</v>
      </c>
      <c r="L9" s="42"/>
      <c r="M9" s="42"/>
      <c r="N9" s="42"/>
      <c r="O9" s="42">
        <v>4.2</v>
      </c>
      <c r="P9" s="42">
        <v>1</v>
      </c>
      <c r="Q9" s="42">
        <v>11.4</v>
      </c>
      <c r="R9" s="43"/>
      <c r="S9" s="57">
        <f t="shared" si="0"/>
        <v>183.29999999999998</v>
      </c>
      <c r="T9" s="42">
        <f t="shared" si="1"/>
        <v>176.5</v>
      </c>
      <c r="U9" s="56">
        <f t="shared" si="2"/>
        <v>756.69999999999993</v>
      </c>
      <c r="V9" s="42">
        <f t="shared" si="3"/>
        <v>732.1</v>
      </c>
    </row>
    <row r="10" spans="1:22" ht="30" customHeight="1">
      <c r="A10" s="46" t="s">
        <v>2</v>
      </c>
      <c r="B10" s="48" t="s">
        <v>45</v>
      </c>
      <c r="C10" s="42">
        <v>687.7</v>
      </c>
      <c r="D10" s="42">
        <f>ROUND(1/1.0145*C10,1)</f>
        <v>677.9</v>
      </c>
      <c r="E10" s="42">
        <v>5.0999999999999996</v>
      </c>
      <c r="F10" s="42">
        <v>0.9</v>
      </c>
      <c r="G10" s="42">
        <v>1.6</v>
      </c>
      <c r="H10" s="42">
        <v>1.2</v>
      </c>
      <c r="I10" s="57">
        <f>C10+E10+F10+G10+H10</f>
        <v>696.50000000000011</v>
      </c>
      <c r="J10" s="42">
        <v>55.1</v>
      </c>
      <c r="K10" s="42">
        <v>97.7</v>
      </c>
      <c r="L10" s="42"/>
      <c r="M10" s="42"/>
      <c r="N10" s="42"/>
      <c r="O10" s="42">
        <v>2.8</v>
      </c>
      <c r="P10" s="42">
        <v>1.2</v>
      </c>
      <c r="Q10" s="42">
        <v>7.6</v>
      </c>
      <c r="R10" s="43"/>
      <c r="S10" s="57">
        <f t="shared" si="0"/>
        <v>164.4</v>
      </c>
      <c r="T10" s="42">
        <f t="shared" si="1"/>
        <v>159.30000000000001</v>
      </c>
      <c r="U10" s="56">
        <f t="shared" si="2"/>
        <v>860.90000000000009</v>
      </c>
      <c r="V10" s="42">
        <f t="shared" si="3"/>
        <v>837.2</v>
      </c>
    </row>
    <row r="11" spans="1:22" ht="36.75" customHeight="1">
      <c r="A11" s="46" t="s">
        <v>3</v>
      </c>
      <c r="B11" s="48" t="s">
        <v>46</v>
      </c>
      <c r="C11" s="42">
        <v>581.79999999999995</v>
      </c>
      <c r="D11" s="42">
        <f>ROUND(1/1.0145*C11,1)</f>
        <v>573.5</v>
      </c>
      <c r="E11" s="42">
        <v>6.4</v>
      </c>
      <c r="F11" s="42">
        <v>1</v>
      </c>
      <c r="G11" s="42">
        <v>2</v>
      </c>
      <c r="H11" s="42">
        <v>1.5</v>
      </c>
      <c r="I11" s="57">
        <f>C11+E11+F11+G11+H11</f>
        <v>592.69999999999993</v>
      </c>
      <c r="J11" s="42">
        <v>41</v>
      </c>
      <c r="K11" s="42">
        <v>77.7</v>
      </c>
      <c r="L11" s="42"/>
      <c r="M11" s="42"/>
      <c r="N11" s="42"/>
      <c r="O11" s="42"/>
      <c r="P11" s="42"/>
      <c r="Q11" s="42"/>
      <c r="R11" s="43"/>
      <c r="S11" s="57">
        <f t="shared" si="0"/>
        <v>118.7</v>
      </c>
      <c r="T11" s="42">
        <f t="shared" si="1"/>
        <v>117</v>
      </c>
      <c r="U11" s="56">
        <f t="shared" si="2"/>
        <v>711.4</v>
      </c>
      <c r="V11" s="42">
        <f t="shared" si="3"/>
        <v>690.5</v>
      </c>
    </row>
    <row r="12" spans="1:22" ht="22.5" customHeight="1">
      <c r="A12" s="46" t="s">
        <v>4</v>
      </c>
      <c r="B12" s="48" t="s">
        <v>67</v>
      </c>
      <c r="C12" s="41"/>
      <c r="D12" s="41"/>
      <c r="E12" s="41"/>
      <c r="F12" s="41"/>
      <c r="G12" s="41"/>
      <c r="H12" s="41"/>
      <c r="I12" s="57"/>
      <c r="J12" s="43"/>
      <c r="K12" s="43"/>
      <c r="L12" s="43"/>
      <c r="M12" s="42">
        <v>47.9</v>
      </c>
      <c r="N12" s="42"/>
      <c r="O12" s="43"/>
      <c r="P12" s="43"/>
      <c r="Q12" s="43"/>
      <c r="R12" s="43"/>
      <c r="S12" s="57">
        <f t="shared" si="0"/>
        <v>47.9</v>
      </c>
      <c r="T12" s="42">
        <f t="shared" si="1"/>
        <v>47.2</v>
      </c>
      <c r="U12" s="56">
        <f t="shared" si="2"/>
        <v>47.9</v>
      </c>
      <c r="V12" s="51">
        <f t="shared" si="3"/>
        <v>47.2</v>
      </c>
    </row>
    <row r="13" spans="1:22" ht="25.5" customHeight="1">
      <c r="A13" s="46" t="s">
        <v>5</v>
      </c>
      <c r="B13" s="48" t="s">
        <v>68</v>
      </c>
      <c r="C13" s="41"/>
      <c r="D13" s="41"/>
      <c r="E13" s="41"/>
      <c r="F13" s="41"/>
      <c r="G13" s="41"/>
      <c r="H13" s="41"/>
      <c r="I13" s="57"/>
      <c r="J13" s="43"/>
      <c r="K13" s="43"/>
      <c r="L13" s="43"/>
      <c r="M13" s="42"/>
      <c r="N13" s="42">
        <v>6.8</v>
      </c>
      <c r="O13" s="43"/>
      <c r="P13" s="43"/>
      <c r="Q13" s="43"/>
      <c r="R13" s="43"/>
      <c r="S13" s="57">
        <f t="shared" si="0"/>
        <v>6.8</v>
      </c>
      <c r="T13" s="42">
        <f t="shared" si="1"/>
        <v>6.7</v>
      </c>
      <c r="U13" s="56">
        <f t="shared" si="2"/>
        <v>6.8</v>
      </c>
      <c r="V13" s="51">
        <f t="shared" si="3"/>
        <v>6.7</v>
      </c>
    </row>
    <row r="14" spans="1:22" ht="33" customHeight="1">
      <c r="A14" s="46" t="s">
        <v>49</v>
      </c>
      <c r="B14" s="49" t="s">
        <v>52</v>
      </c>
      <c r="C14" s="41"/>
      <c r="D14" s="41"/>
      <c r="E14" s="41"/>
      <c r="F14" s="41"/>
      <c r="G14" s="41"/>
      <c r="H14" s="41"/>
      <c r="I14" s="57"/>
      <c r="J14" s="43"/>
      <c r="K14" s="43"/>
      <c r="L14" s="43"/>
      <c r="M14" s="42"/>
      <c r="N14" s="42">
        <v>16</v>
      </c>
      <c r="O14" s="43"/>
      <c r="P14" s="43"/>
      <c r="Q14" s="43"/>
      <c r="R14" s="43"/>
      <c r="S14" s="57">
        <f t="shared" si="0"/>
        <v>16</v>
      </c>
      <c r="T14" s="42">
        <f t="shared" si="1"/>
        <v>15.8</v>
      </c>
      <c r="U14" s="56">
        <f t="shared" si="2"/>
        <v>16</v>
      </c>
      <c r="V14" s="51">
        <f t="shared" si="3"/>
        <v>15.8</v>
      </c>
    </row>
    <row r="15" spans="1:22" ht="29.25" customHeight="1">
      <c r="A15" s="50" t="s">
        <v>50</v>
      </c>
      <c r="B15" s="48" t="s">
        <v>14</v>
      </c>
      <c r="C15" s="41"/>
      <c r="D15" s="41"/>
      <c r="E15" s="41"/>
      <c r="F15" s="41"/>
      <c r="G15" s="41"/>
      <c r="H15" s="41"/>
      <c r="I15" s="57"/>
      <c r="J15" s="43"/>
      <c r="K15" s="43"/>
      <c r="L15" s="43"/>
      <c r="M15" s="43"/>
      <c r="N15" s="43"/>
      <c r="O15" s="43"/>
      <c r="P15" s="43"/>
      <c r="Q15" s="43"/>
      <c r="R15" s="43">
        <v>78.5</v>
      </c>
      <c r="S15" s="57">
        <f t="shared" si="0"/>
        <v>78.5</v>
      </c>
      <c r="T15" s="42">
        <f t="shared" si="1"/>
        <v>77.400000000000006</v>
      </c>
      <c r="U15" s="56">
        <f t="shared" si="2"/>
        <v>78.5</v>
      </c>
      <c r="V15" s="51">
        <f t="shared" si="3"/>
        <v>77.400000000000006</v>
      </c>
    </row>
    <row r="16" spans="1:22" ht="28.5" customHeight="1">
      <c r="A16" s="52"/>
      <c r="B16" s="52" t="s">
        <v>9</v>
      </c>
      <c r="C16" s="53">
        <f t="shared" ref="C16:V16" si="4">SUM(C8:C15)</f>
        <v>3269.9000000000005</v>
      </c>
      <c r="D16" s="53">
        <f t="shared" si="4"/>
        <v>3223.2000000000003</v>
      </c>
      <c r="E16" s="53">
        <f t="shared" si="4"/>
        <v>34.9</v>
      </c>
      <c r="F16" s="53">
        <f t="shared" si="4"/>
        <v>5.9</v>
      </c>
      <c r="G16" s="53">
        <f t="shared" si="4"/>
        <v>10.9</v>
      </c>
      <c r="H16" s="53">
        <f t="shared" si="4"/>
        <v>8.1999999999999993</v>
      </c>
      <c r="I16" s="54">
        <f t="shared" si="4"/>
        <v>3329.7999999999997</v>
      </c>
      <c r="J16" s="53">
        <f t="shared" si="4"/>
        <v>388.8</v>
      </c>
      <c r="K16" s="53">
        <f t="shared" si="4"/>
        <v>485.9</v>
      </c>
      <c r="L16" s="53">
        <f t="shared" si="4"/>
        <v>2.7</v>
      </c>
      <c r="M16" s="53">
        <f t="shared" si="4"/>
        <v>47.9</v>
      </c>
      <c r="N16" s="53">
        <f t="shared" si="4"/>
        <v>22.8</v>
      </c>
      <c r="O16" s="53">
        <f t="shared" si="4"/>
        <v>20.3</v>
      </c>
      <c r="P16" s="53"/>
      <c r="Q16" s="53">
        <f t="shared" si="4"/>
        <v>55.2</v>
      </c>
      <c r="R16" s="53">
        <f t="shared" si="4"/>
        <v>78.5</v>
      </c>
      <c r="S16" s="54">
        <f t="shared" si="4"/>
        <v>1106.5999999999999</v>
      </c>
      <c r="T16" s="55">
        <f t="shared" si="4"/>
        <v>1070.8000000000002</v>
      </c>
      <c r="U16" s="54">
        <f t="shared" si="4"/>
        <v>4436.3999999999996</v>
      </c>
      <c r="V16" s="55">
        <f t="shared" si="4"/>
        <v>4293.9999999999991</v>
      </c>
    </row>
  </sheetData>
  <mergeCells count="22">
    <mergeCell ref="U6:U7"/>
    <mergeCell ref="P6:P7"/>
    <mergeCell ref="V6:V7"/>
    <mergeCell ref="R6:R7"/>
    <mergeCell ref="M6:M7"/>
    <mergeCell ref="N6:N7"/>
    <mergeCell ref="O6:O7"/>
    <mergeCell ref="Q6:Q7"/>
    <mergeCell ref="S6:S7"/>
    <mergeCell ref="T6:T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" right="0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zoomScale="85" zoomScaleNormal="85" workbookViewId="0">
      <selection activeCell="D31" sqref="D31"/>
    </sheetView>
  </sheetViews>
  <sheetFormatPr defaultColWidth="9.109375" defaultRowHeight="12"/>
  <cols>
    <col min="1" max="1" width="6.109375" style="5" customWidth="1"/>
    <col min="2" max="2" width="40.33203125" style="5" customWidth="1"/>
    <col min="3" max="3" width="9.33203125" style="5" customWidth="1"/>
    <col min="4" max="4" width="5.5546875" style="5" customWidth="1"/>
    <col min="5" max="5" width="6.5546875" style="5" customWidth="1"/>
    <col min="6" max="6" width="7" style="5" customWidth="1"/>
    <col min="7" max="7" width="8.44140625" style="5" customWidth="1"/>
    <col min="8" max="8" width="6.6640625" style="5" customWidth="1"/>
    <col min="9" max="9" width="7.109375" style="5" customWidth="1"/>
    <col min="10" max="10" width="10.109375" style="5" customWidth="1"/>
    <col min="11" max="11" width="6.88671875" style="5" customWidth="1"/>
    <col min="12" max="12" width="9.44140625" style="5" customWidth="1"/>
    <col min="13" max="13" width="7.33203125" style="5" customWidth="1"/>
    <col min="14" max="14" width="6.33203125" style="5" customWidth="1"/>
    <col min="15" max="16" width="5.6640625" style="5" customWidth="1"/>
    <col min="17" max="17" width="6.5546875" style="5" customWidth="1"/>
    <col min="18" max="18" width="9.33203125" style="5" customWidth="1"/>
    <col min="19" max="16384" width="9.109375" style="5"/>
  </cols>
  <sheetData>
    <row r="1" spans="1:21" ht="12.75" customHeight="1">
      <c r="J1" s="17"/>
      <c r="K1" s="38" t="s">
        <v>95</v>
      </c>
      <c r="M1" s="17"/>
      <c r="N1" s="17"/>
      <c r="O1" s="7"/>
      <c r="P1" s="7"/>
      <c r="Q1" s="7"/>
      <c r="R1" s="7"/>
      <c r="S1" s="7"/>
      <c r="T1" s="7"/>
      <c r="U1" s="7"/>
    </row>
    <row r="2" spans="1:21" ht="12.75" customHeight="1">
      <c r="J2" s="17"/>
      <c r="K2" s="38" t="s">
        <v>96</v>
      </c>
      <c r="M2" s="17"/>
      <c r="N2" s="17"/>
      <c r="O2" s="7"/>
      <c r="P2" s="7"/>
      <c r="Q2" s="7"/>
      <c r="R2" s="6"/>
      <c r="S2" s="7"/>
      <c r="T2" s="7"/>
      <c r="U2" s="7"/>
    </row>
    <row r="3" spans="1:21" ht="12.75" customHeight="1">
      <c r="N3" s="7"/>
      <c r="O3" s="7"/>
      <c r="P3" s="7"/>
      <c r="Q3" s="7"/>
      <c r="R3" s="6"/>
      <c r="S3" s="7"/>
      <c r="T3" s="7"/>
      <c r="U3" s="6"/>
    </row>
    <row r="4" spans="1:21" ht="33" customHeight="1">
      <c r="B4" s="71" t="s">
        <v>90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25"/>
      <c r="O4" s="25"/>
      <c r="P4" s="25"/>
      <c r="Q4" s="25"/>
      <c r="R4" s="25"/>
    </row>
    <row r="5" spans="1:21" ht="13.9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 t="s">
        <v>23</v>
      </c>
    </row>
    <row r="6" spans="1:21" ht="231" customHeight="1">
      <c r="A6" s="10" t="s">
        <v>6</v>
      </c>
      <c r="B6" s="11" t="s">
        <v>13</v>
      </c>
      <c r="C6" s="22" t="s">
        <v>40</v>
      </c>
      <c r="D6" s="59" t="s">
        <v>42</v>
      </c>
      <c r="E6" s="22" t="s">
        <v>91</v>
      </c>
      <c r="F6" s="22" t="s">
        <v>48</v>
      </c>
      <c r="G6" s="22" t="s">
        <v>94</v>
      </c>
      <c r="H6" s="22" t="s">
        <v>41</v>
      </c>
      <c r="I6" s="22" t="s">
        <v>71</v>
      </c>
      <c r="J6" s="22" t="s">
        <v>78</v>
      </c>
      <c r="K6" s="22" t="s">
        <v>74</v>
      </c>
      <c r="L6" s="22" t="s">
        <v>81</v>
      </c>
      <c r="M6" s="22" t="s">
        <v>75</v>
      </c>
      <c r="N6" s="22" t="s">
        <v>43</v>
      </c>
      <c r="O6" s="22" t="s">
        <v>77</v>
      </c>
      <c r="P6" s="22" t="s">
        <v>89</v>
      </c>
      <c r="Q6" s="22" t="s">
        <v>76</v>
      </c>
      <c r="R6" s="65" t="s">
        <v>9</v>
      </c>
    </row>
    <row r="7" spans="1:21" ht="19.2" customHeight="1">
      <c r="A7" s="26" t="s">
        <v>0</v>
      </c>
      <c r="B7" s="60" t="s">
        <v>46</v>
      </c>
      <c r="C7" s="4">
        <v>36</v>
      </c>
      <c r="D7" s="4"/>
      <c r="E7" s="4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66">
        <f t="shared" ref="R7:R12" si="0">SUM(C7:Q7)</f>
        <v>36</v>
      </c>
    </row>
    <row r="8" spans="1:21" ht="21" customHeight="1">
      <c r="A8" s="26" t="s">
        <v>1</v>
      </c>
      <c r="B8" s="24" t="s">
        <v>47</v>
      </c>
      <c r="C8" s="4"/>
      <c r="D8" s="4"/>
      <c r="E8" s="4"/>
      <c r="F8" s="4">
        <v>26.4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6">
        <f t="shared" si="0"/>
        <v>26.4</v>
      </c>
    </row>
    <row r="9" spans="1:21" ht="27.75" customHeight="1">
      <c r="A9" s="26" t="s">
        <v>2</v>
      </c>
      <c r="B9" s="24" t="s">
        <v>16</v>
      </c>
      <c r="C9" s="4"/>
      <c r="D9" s="4"/>
      <c r="E9" s="4"/>
      <c r="F9" s="4"/>
      <c r="G9" s="4"/>
      <c r="H9" s="4">
        <v>7.4</v>
      </c>
      <c r="I9" s="4"/>
      <c r="J9" s="4"/>
      <c r="K9" s="4"/>
      <c r="L9" s="4"/>
      <c r="M9" s="4"/>
      <c r="N9" s="4"/>
      <c r="O9" s="4"/>
      <c r="P9" s="4">
        <v>36</v>
      </c>
      <c r="Q9" s="4"/>
      <c r="R9" s="66">
        <f t="shared" si="0"/>
        <v>43.4</v>
      </c>
    </row>
    <row r="10" spans="1:21" ht="15" customHeight="1">
      <c r="A10" s="26" t="s">
        <v>3</v>
      </c>
      <c r="B10" s="24" t="s">
        <v>72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6</v>
      </c>
      <c r="Q10" s="4"/>
      <c r="R10" s="66">
        <f t="shared" si="0"/>
        <v>6</v>
      </c>
    </row>
    <row r="11" spans="1:21" ht="16.5" customHeight="1">
      <c r="A11" s="26" t="s">
        <v>4</v>
      </c>
      <c r="B11" s="24" t="s">
        <v>38</v>
      </c>
      <c r="C11" s="4"/>
      <c r="D11" s="4"/>
      <c r="E11" s="4"/>
      <c r="F11" s="4"/>
      <c r="G11" s="4"/>
      <c r="H11" s="4"/>
      <c r="I11" s="4"/>
      <c r="J11" s="4"/>
      <c r="K11" s="4">
        <v>72.099999999999994</v>
      </c>
      <c r="L11" s="4"/>
      <c r="M11" s="4"/>
      <c r="N11" s="4"/>
      <c r="O11" s="4">
        <v>12.5</v>
      </c>
      <c r="P11" s="4">
        <v>24</v>
      </c>
      <c r="Q11" s="4"/>
      <c r="R11" s="66">
        <f t="shared" si="0"/>
        <v>108.6</v>
      </c>
    </row>
    <row r="12" spans="1:21" ht="16.8" customHeight="1">
      <c r="A12" s="26" t="s">
        <v>5</v>
      </c>
      <c r="B12" s="61" t="s">
        <v>69</v>
      </c>
      <c r="C12" s="4"/>
      <c r="D12" s="4"/>
      <c r="E12" s="4">
        <v>15.1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66">
        <f t="shared" si="0"/>
        <v>15.1</v>
      </c>
    </row>
    <row r="13" spans="1:21" ht="16.8" customHeight="1">
      <c r="A13" s="26" t="s">
        <v>49</v>
      </c>
      <c r="B13" s="61" t="s">
        <v>67</v>
      </c>
      <c r="C13" s="4"/>
      <c r="D13" s="4"/>
      <c r="E13" s="4">
        <v>10.7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66">
        <f>SUM(C13:Q13)</f>
        <v>10.7</v>
      </c>
    </row>
    <row r="14" spans="1:21" ht="18.75" customHeight="1">
      <c r="A14" s="26" t="s">
        <v>50</v>
      </c>
      <c r="B14" s="24" t="s">
        <v>14</v>
      </c>
      <c r="C14" s="4"/>
      <c r="D14" s="4">
        <v>58.3</v>
      </c>
      <c r="E14" s="4"/>
      <c r="F14" s="4"/>
      <c r="G14" s="4">
        <v>24.4</v>
      </c>
      <c r="H14" s="4">
        <v>36.299999999999997</v>
      </c>
      <c r="I14" s="4"/>
      <c r="J14" s="4">
        <v>3.5</v>
      </c>
      <c r="K14" s="4">
        <v>1.4</v>
      </c>
      <c r="L14" s="4">
        <v>28.8</v>
      </c>
      <c r="M14" s="4"/>
      <c r="N14" s="70">
        <v>1300</v>
      </c>
      <c r="O14" s="4"/>
      <c r="P14" s="4"/>
      <c r="Q14" s="4"/>
      <c r="R14" s="66">
        <f>SUM(C14:Q14)</f>
        <v>1452.7</v>
      </c>
    </row>
    <row r="15" spans="1:21" ht="15.75" hidden="1" customHeight="1">
      <c r="A15" s="13"/>
      <c r="B15" s="24"/>
      <c r="C15" s="15"/>
      <c r="D15" s="15"/>
      <c r="E15" s="15"/>
      <c r="F15" s="15"/>
      <c r="G15" s="15"/>
      <c r="H15" s="27"/>
      <c r="I15" s="27"/>
      <c r="J15" s="15"/>
      <c r="K15" s="15"/>
      <c r="L15" s="15"/>
      <c r="M15" s="15"/>
      <c r="N15" s="45"/>
      <c r="O15" s="15"/>
      <c r="P15" s="15"/>
      <c r="Q15" s="15"/>
      <c r="R15" s="66">
        <f>SUM(C15:Q15)</f>
        <v>0</v>
      </c>
    </row>
    <row r="16" spans="1:21" ht="13.5" hidden="1" customHeight="1">
      <c r="A16" s="13"/>
      <c r="B16" s="24"/>
      <c r="C16" s="15"/>
      <c r="D16" s="15"/>
      <c r="E16" s="15"/>
      <c r="F16" s="15"/>
      <c r="G16" s="15"/>
      <c r="H16" s="27"/>
      <c r="I16" s="27"/>
      <c r="J16" s="15"/>
      <c r="K16" s="15"/>
      <c r="L16" s="15"/>
      <c r="M16" s="15"/>
      <c r="N16" s="45"/>
      <c r="O16" s="15"/>
      <c r="P16" s="15"/>
      <c r="Q16" s="15"/>
      <c r="R16" s="66">
        <f>SUM(C16:Q16)</f>
        <v>0</v>
      </c>
    </row>
    <row r="17" spans="1:20" ht="18" customHeight="1">
      <c r="A17" s="62"/>
      <c r="B17" s="63" t="s">
        <v>9</v>
      </c>
      <c r="C17" s="64">
        <f>C7+C8+C9+C10+C11+C12+C13+C14</f>
        <v>36</v>
      </c>
      <c r="D17" s="64">
        <f>D7+D8+D9+D10+D11+D12+D13+D14</f>
        <v>58.3</v>
      </c>
      <c r="E17" s="64">
        <f>E7+E8+E9+E10+E11+E12+E13+E14</f>
        <v>25.799999999999997</v>
      </c>
      <c r="F17" s="64">
        <f>F7+F8+F9+F10+F11+F12+F13+F14</f>
        <v>26.4</v>
      </c>
      <c r="G17" s="64">
        <f>G7+G8+G9+G10+G11+G12+G13+G14</f>
        <v>24.4</v>
      </c>
      <c r="H17" s="64">
        <f>H7+H8+H9+H10+H11+H12+H13+H14</f>
        <v>43.699999999999996</v>
      </c>
      <c r="I17" s="64">
        <f>I7+I8+I9+I10+I11+I12+I13+I14</f>
        <v>0</v>
      </c>
      <c r="J17" s="64">
        <f>J7+J8+J9+J10+J11+J12+J13+J14</f>
        <v>3.5</v>
      </c>
      <c r="K17" s="64">
        <f>K7+K8+K9+K10+K11+K12+K13+K14</f>
        <v>73.5</v>
      </c>
      <c r="L17" s="64">
        <f>L7+L8+L9+L10+L11+L12+L13+L14</f>
        <v>28.8</v>
      </c>
      <c r="M17" s="64">
        <f>M7+M8+M9+M10+M11+M12+M13+M14</f>
        <v>0</v>
      </c>
      <c r="N17" s="64">
        <f>N7+N8+N9+N10+N11+N12+N13+N14</f>
        <v>1300</v>
      </c>
      <c r="O17" s="64">
        <f>O7+O8+O9+O10+O11+O12+O13+O14</f>
        <v>12.5</v>
      </c>
      <c r="P17" s="64">
        <f>P7+P8+P9+P10+P11+P12+P13+P14</f>
        <v>66</v>
      </c>
      <c r="Q17" s="64">
        <f>Q7+Q8+Q9+Q10+Q11+Q12+Q13+Q14</f>
        <v>0</v>
      </c>
      <c r="R17" s="64">
        <f>R7+R8+R9+R10+R11+R12+R13+R14</f>
        <v>1698.9</v>
      </c>
      <c r="S17" s="16"/>
      <c r="T17" s="16"/>
    </row>
    <row r="18" spans="1:20">
      <c r="B18" s="8"/>
      <c r="G18" s="5" t="s">
        <v>51</v>
      </c>
    </row>
    <row r="19" spans="1:20">
      <c r="B19" s="8"/>
    </row>
    <row r="20" spans="1:20">
      <c r="B20" s="8"/>
      <c r="C20" s="16"/>
      <c r="D20" s="16"/>
    </row>
    <row r="21" spans="1:20">
      <c r="B21" s="8"/>
      <c r="C21" s="16"/>
      <c r="D21" s="16"/>
    </row>
    <row r="22" spans="1:20">
      <c r="B22" s="8"/>
      <c r="C22" s="16"/>
      <c r="D22" s="16"/>
    </row>
    <row r="23" spans="1:20">
      <c r="B23" s="8"/>
      <c r="C23" s="16"/>
      <c r="D23" s="16"/>
      <c r="E23" s="16"/>
    </row>
    <row r="24" spans="1:20">
      <c r="B24" s="8"/>
      <c r="C24" s="16"/>
      <c r="D24" s="16"/>
    </row>
    <row r="25" spans="1:20">
      <c r="B25" s="8"/>
      <c r="C25" s="16"/>
      <c r="D25" s="16"/>
    </row>
    <row r="26" spans="1:20">
      <c r="B26" s="8"/>
    </row>
    <row r="27" spans="1:20">
      <c r="B27" s="8"/>
    </row>
    <row r="28" spans="1:20">
      <c r="B28" s="8"/>
    </row>
    <row r="29" spans="1:20">
      <c r="B29" s="8"/>
    </row>
    <row r="30" spans="1:20">
      <c r="B30" s="8"/>
    </row>
    <row r="31" spans="1:20">
      <c r="B31" s="8"/>
    </row>
    <row r="32" spans="1:20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  <row r="43" spans="2:2">
      <c r="B43" s="8"/>
    </row>
    <row r="44" spans="2:2">
      <c r="B44" s="8"/>
    </row>
    <row r="45" spans="2:2">
      <c r="B45" s="8"/>
    </row>
    <row r="46" spans="2:2">
      <c r="B46" s="8"/>
    </row>
    <row r="47" spans="2:2">
      <c r="B47" s="8"/>
    </row>
    <row r="48" spans="2:2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</sheetData>
  <mergeCells count="1">
    <mergeCell ref="B4:M4"/>
  </mergeCells>
  <pageMargins left="0.19685039370078741" right="0" top="0.74803149606299213" bottom="0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lentelė</vt:lpstr>
      <vt:lpstr>2 lentelė</vt:lpstr>
      <vt:lpstr>3 lentelė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Klaipedos rajono sav.</dc:creator>
  <cp:lastModifiedBy>Irena Valaikaitė</cp:lastModifiedBy>
  <cp:lastPrinted>2024-01-19T06:25:43Z</cp:lastPrinted>
  <dcterms:created xsi:type="dcterms:W3CDTF">2004-01-26T12:57:56Z</dcterms:created>
  <dcterms:modified xsi:type="dcterms:W3CDTF">2024-01-23T13:49:32Z</dcterms:modified>
</cp:coreProperties>
</file>