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ecision\Downloads\SVP\"/>
    </mc:Choice>
  </mc:AlternateContent>
  <xr:revisionPtr revIDLastSave="0" documentId="13_ncr:1_{81DB4411-DADD-4EA3-83A5-1145B5B69D74}" xr6:coauthVersionLast="47" xr6:coauthVersionMax="47" xr10:uidLastSave="{00000000-0000-0000-0000-000000000000}"/>
  <bookViews>
    <workbookView xWindow="-108" yWindow="-108" windowWidth="23256" windowHeight="12576" tabRatio="599" activeTab="1" xr2:uid="{00000000-000D-0000-FFFF-FFFF00000000}"/>
  </bookViews>
  <sheets>
    <sheet name="1b tesinys" sheetId="5" r:id="rId1"/>
    <sheet name="1 lentele" sheetId="4" r:id="rId2"/>
    <sheet name="2 lentele" sheetId="6" r:id="rId3"/>
  </sheets>
  <definedNames>
    <definedName name="_xlnm.Print_Area" localSheetId="1">'1 lentele'!$A$1:$P$46</definedName>
    <definedName name="_xlnm.Print_Area" localSheetId="2">'2 lentele'!$A$2:$I$22</definedName>
    <definedName name="_xlnm.Print_Titles" localSheetId="1">'1 lentele'!$8:$10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6" l="1"/>
  <c r="I12" i="6"/>
  <c r="G12" i="6"/>
  <c r="H43" i="4" l="1"/>
  <c r="I43" i="4"/>
  <c r="C13" i="5" s="1"/>
  <c r="J43" i="4"/>
  <c r="K43" i="4"/>
  <c r="D13" i="5" s="1"/>
  <c r="L43" i="4"/>
  <c r="G43" i="4"/>
  <c r="H15" i="6"/>
  <c r="I15" i="6"/>
  <c r="G15" i="6"/>
  <c r="I20" i="6"/>
  <c r="H20" i="6"/>
  <c r="G20" i="6"/>
  <c r="L38" i="4"/>
  <c r="K38" i="4"/>
  <c r="J38" i="4"/>
  <c r="I38" i="4"/>
  <c r="H38" i="4"/>
  <c r="G38" i="4"/>
  <c r="G10" i="6"/>
  <c r="H10" i="6"/>
  <c r="I10" i="6"/>
  <c r="G11" i="6"/>
  <c r="H11" i="6"/>
  <c r="I11" i="6"/>
  <c r="G13" i="6"/>
  <c r="H13" i="6"/>
  <c r="I13" i="6"/>
  <c r="G14" i="6"/>
  <c r="H14" i="6"/>
  <c r="I14" i="6"/>
  <c r="G17" i="6"/>
  <c r="H17" i="6"/>
  <c r="I17" i="6"/>
  <c r="G18" i="6"/>
  <c r="H18" i="6"/>
  <c r="I18" i="6"/>
  <c r="G19" i="6"/>
  <c r="H19" i="6"/>
  <c r="I19" i="6"/>
  <c r="G17" i="4"/>
  <c r="H17" i="4"/>
  <c r="I17" i="4"/>
  <c r="J17" i="4"/>
  <c r="K17" i="4"/>
  <c r="L17" i="4"/>
  <c r="G19" i="4"/>
  <c r="H19" i="4"/>
  <c r="I19" i="4"/>
  <c r="J19" i="4"/>
  <c r="K19" i="4"/>
  <c r="L19" i="4"/>
  <c r="G23" i="4"/>
  <c r="G26" i="4" s="1"/>
  <c r="H23" i="4"/>
  <c r="H26" i="4" s="1"/>
  <c r="I23" i="4"/>
  <c r="I26" i="4" s="1"/>
  <c r="J23" i="4"/>
  <c r="J26" i="4" s="1"/>
  <c r="K23" i="4"/>
  <c r="K26" i="4" s="1"/>
  <c r="L23" i="4"/>
  <c r="L26" i="4" s="1"/>
  <c r="G31" i="4"/>
  <c r="H31" i="4"/>
  <c r="I31" i="4"/>
  <c r="J31" i="4"/>
  <c r="K31" i="4"/>
  <c r="L31" i="4"/>
  <c r="G34" i="4"/>
  <c r="H34" i="4"/>
  <c r="I34" i="4"/>
  <c r="J34" i="4"/>
  <c r="K34" i="4"/>
  <c r="L34" i="4"/>
  <c r="G36" i="4"/>
  <c r="H36" i="4"/>
  <c r="I36" i="4"/>
  <c r="J36" i="4"/>
  <c r="K36" i="4"/>
  <c r="L36" i="4"/>
  <c r="G44" i="4"/>
  <c r="B16" i="5" s="1"/>
  <c r="B14" i="5" s="1"/>
  <c r="H44" i="4"/>
  <c r="I44" i="4"/>
  <c r="C16" i="5" s="1"/>
  <c r="C14" i="5" s="1"/>
  <c r="J44" i="4"/>
  <c r="K44" i="4"/>
  <c r="D16" i="5" s="1"/>
  <c r="D14" i="5" s="1"/>
  <c r="L44" i="4"/>
  <c r="G45" i="4"/>
  <c r="B23" i="5" s="1"/>
  <c r="H45" i="4"/>
  <c r="I45" i="4"/>
  <c r="C23" i="5" s="1"/>
  <c r="J45" i="4"/>
  <c r="K45" i="4"/>
  <c r="D23" i="5" s="1"/>
  <c r="L45" i="4"/>
  <c r="K20" i="4" l="1"/>
  <c r="I20" i="4"/>
  <c r="I27" i="4" s="1"/>
  <c r="G20" i="4"/>
  <c r="G27" i="4" s="1"/>
  <c r="L20" i="4"/>
  <c r="L27" i="4" s="1"/>
  <c r="J20" i="4"/>
  <c r="J27" i="4" s="1"/>
  <c r="H20" i="4"/>
  <c r="H27" i="4" s="1"/>
  <c r="J39" i="4"/>
  <c r="J40" i="4" s="1"/>
  <c r="G46" i="4"/>
  <c r="B9" i="5" s="1"/>
  <c r="D21" i="5"/>
  <c r="G39" i="4"/>
  <c r="G40" i="4" s="1"/>
  <c r="C12" i="5"/>
  <c r="K39" i="4"/>
  <c r="K40" i="4" s="1"/>
  <c r="L39" i="4"/>
  <c r="L40" i="4" s="1"/>
  <c r="H39" i="4"/>
  <c r="H40" i="4" s="1"/>
  <c r="C21" i="5"/>
  <c r="L46" i="4"/>
  <c r="D10" i="5" s="1"/>
  <c r="J46" i="4"/>
  <c r="C10" i="5" s="1"/>
  <c r="H46" i="4"/>
  <c r="B10" i="5" s="1"/>
  <c r="D12" i="5"/>
  <c r="I39" i="4"/>
  <c r="I40" i="4" s="1"/>
  <c r="B21" i="5"/>
  <c r="K27" i="4"/>
  <c r="K46" i="4"/>
  <c r="D9" i="5" s="1"/>
  <c r="I46" i="4"/>
  <c r="C9" i="5" s="1"/>
  <c r="B13" i="5"/>
  <c r="B12" i="5" s="1"/>
  <c r="J41" i="4" l="1"/>
  <c r="L41" i="4"/>
  <c r="D11" i="5"/>
  <c r="H41" i="4"/>
  <c r="G41" i="4"/>
  <c r="I41" i="4"/>
  <c r="K41" i="4"/>
  <c r="B11" i="5"/>
  <c r="C11" i="5"/>
</calcChain>
</file>

<file path=xl/sharedStrings.xml><?xml version="1.0" encoding="utf-8"?>
<sst xmlns="http://schemas.openxmlformats.org/spreadsheetml/2006/main" count="192" uniqueCount="121">
  <si>
    <t>Programos tikslo kodas</t>
  </si>
  <si>
    <t>Uždavinio kodas</t>
  </si>
  <si>
    <t>Priemonės kodas</t>
  </si>
  <si>
    <t>Priemonės pavadinimas</t>
  </si>
  <si>
    <t>Priemonės vykdytojo kodas</t>
  </si>
  <si>
    <t>Finansavimo šaltinis</t>
  </si>
  <si>
    <t>Uždavinio vertinimo kriterijaus</t>
  </si>
  <si>
    <t>Iš viso</t>
  </si>
  <si>
    <t>planas</t>
  </si>
  <si>
    <t>Iš jų darbo užmokesčiui</t>
  </si>
  <si>
    <t>iš viso:</t>
  </si>
  <si>
    <t>Iš viso uždaviniui:</t>
  </si>
  <si>
    <t>Iš viso tikslui:</t>
  </si>
  <si>
    <t>1</t>
  </si>
  <si>
    <t>2</t>
  </si>
  <si>
    <t>-</t>
  </si>
  <si>
    <t>1 lentelė</t>
  </si>
  <si>
    <t>Pavadinimas</t>
  </si>
  <si>
    <t>iš viso</t>
  </si>
  <si>
    <t>Iš viso programai</t>
  </si>
  <si>
    <t>Finansavimo šaltiniai</t>
  </si>
  <si>
    <t>(savivaldybės, padalinio, įstaigos pavadinimas)</t>
  </si>
  <si>
    <t>Savivaldybės žemės ūkio funkcijų vykdymas</t>
  </si>
  <si>
    <t>Užterštų teritorijų ir vandens telkinių tvarkymas</t>
  </si>
  <si>
    <t>Savivaldybės aplinkos apsaugos rėmimo specialiosios programos įgyvendinimas</t>
  </si>
  <si>
    <t>SB</t>
  </si>
  <si>
    <t>SB(D)</t>
  </si>
  <si>
    <t>Užtikrinti tinkamą melioracijos statinių būklę ir žemės ūkio funkcijų vykdymą</t>
  </si>
  <si>
    <t>tūkst. Eur.</t>
  </si>
  <si>
    <t>Sudaryti palankias sąlygas žemės ūkio veiklai, skatinti verslo plėtrą</t>
  </si>
  <si>
    <t>Savivaldybės biudžeto lėšos</t>
  </si>
  <si>
    <t>Valstybinėms (perduotoms savivaldybėms) funkcijoms vykdyti</t>
  </si>
  <si>
    <t>IGNALINOS RAJONO SAVIVALDYBĖS</t>
  </si>
  <si>
    <t xml:space="preserve"> lėšų poreikis (asignavimai) ir numatomi finansavimo šaltiniai</t>
  </si>
  <si>
    <t>(tūkst. Eur)</t>
  </si>
  <si>
    <t>Ekonominės klasifikacijos grupės</t>
  </si>
  <si>
    <t xml:space="preserve">1. Iš viso asignavimų </t>
  </si>
  <si>
    <t>2.   Finansavimo šaltiniai:</t>
  </si>
  <si>
    <t>2.1. Savivaldybės biudžetas:</t>
  </si>
  <si>
    <t>2.1.1. Savivaldybės biudžeto asignavimai savarankiškosioms funkcijoms vykdyti</t>
  </si>
  <si>
    <t xml:space="preserve">2.1.2. Valstybės biudžeto dotacija </t>
  </si>
  <si>
    <t>iš jos:</t>
  </si>
  <si>
    <t xml:space="preserve">    2.1.2.1. valstybinėms (perduotoms savivaldybėms) funkcijoms vykdyti</t>
  </si>
  <si>
    <t xml:space="preserve">    2.1.2.2. mokinio krepšeliui finansuoti</t>
  </si>
  <si>
    <t>2.1.3. Biudžetinių įstaigų pajamos</t>
  </si>
  <si>
    <t>2.1.4. Skolintos lėšos</t>
  </si>
  <si>
    <r>
      <t>2.2. Kiti šaltiniai:</t>
    </r>
    <r>
      <rPr>
        <sz val="10"/>
        <rFont val="Times New Roman"/>
        <family val="1"/>
        <charset val="186"/>
      </rPr>
      <t xml:space="preserve"> </t>
    </r>
  </si>
  <si>
    <t>Aplinkos apsaugos rėmimo specialiosios programos priemonių skaičius</t>
  </si>
  <si>
    <t>Smulkaus ir vidutinio verslo subjektų, gavusių paramą, skaičius</t>
  </si>
  <si>
    <t>Melioracijos statinių ir sistemų rekonstravimo, remonto ir priežiūros darbai</t>
  </si>
  <si>
    <t>Eksploatuojamų sausinimo siurblinių skaičius</t>
  </si>
  <si>
    <t xml:space="preserve">Pašalintų drenažo avarinių gedimų skaičius </t>
  </si>
  <si>
    <t>2 lentelė</t>
  </si>
  <si>
    <t>(programos pavadinimas)</t>
  </si>
  <si>
    <t>Strateginio tikslo kodas</t>
  </si>
  <si>
    <t>Programos kodas</t>
  </si>
  <si>
    <t>Vertinimo kriterijus</t>
  </si>
  <si>
    <t xml:space="preserve">Vertinimo kriterijaus kodas </t>
  </si>
  <si>
    <t>E-3-1</t>
  </si>
  <si>
    <t>R-5-1-1</t>
  </si>
  <si>
    <t>R-5-1-2</t>
  </si>
  <si>
    <t>P-5-1-1-1</t>
  </si>
  <si>
    <t>P-5-1-1-2</t>
  </si>
  <si>
    <t>P-5-1-1-3</t>
  </si>
  <si>
    <t>P-5-1-1-4</t>
  </si>
  <si>
    <t>P-5-1-2-1</t>
  </si>
  <si>
    <t>R-5-2-1</t>
  </si>
  <si>
    <t>P-5-2-1-1</t>
  </si>
  <si>
    <t>P-5-2-1-2</t>
  </si>
  <si>
    <t>Išsaugoti ir gerinti rajono aplinkos kokybę</t>
  </si>
  <si>
    <t>3 Strateginis tikslas. Kurti kokybišką gyvenamąją aplinką, gerinti verslo ir žemės ūkio veiklos sąlygas</t>
  </si>
  <si>
    <t>1.9</t>
  </si>
  <si>
    <t xml:space="preserve">    2.1.2.3. kita tikslinė dotacija</t>
  </si>
  <si>
    <t>APLINKOS APSAUGOS, VERSLO, UŽIMTUMO RĖMIMO IR ŽEMĖS ŪKIO PLĖTROS PROGRAMOS NR. 4</t>
  </si>
  <si>
    <t>APLINKOS APSAUGOS, VERSLO, UŽIMTUMO RĖMIMO IR ŽEMĖS ŪKIO PLĖTROS PROGRAMOS</t>
  </si>
  <si>
    <t>APLINKOS APSAUGOS, VERSLO, UŽIMTUMO RĖMIMO IR ŽEMĖS ŪKIO PLĖTROS PROGRAMOS VERTINIMO KRITERIJŲ SUVESTINĖ</t>
  </si>
  <si>
    <t>4 Programa. Aplinkos apsaugos, verslo, užimtumo rėmimo ir žemės ūkio plėtros programa</t>
  </si>
  <si>
    <t>Gerinti užterštų teritorijų ir vandens telkinių būklę, mažinti taršos poveikį aplinkai, įgyvendinti įstatymuose numatytas įvairias prevencines ir kompensacines priemones</t>
  </si>
  <si>
    <t>Bendrosios žemės ūkio produkcijos vertės pokytis (palyginti  su ankstesniais metais) (proc.)</t>
  </si>
  <si>
    <t>Patenkintų prašymų dėl melioracijos statinių remonto dalis nuo visų gautų (pagrįstų) prašymų (proc.)</t>
  </si>
  <si>
    <t>Paramą gavusių SVV subjektų skaičiaus pokytis (palyginti su ankstesniais metais) (proc.)</t>
  </si>
  <si>
    <t>Prižiūrimų melioracijos griovių ilgis (km)</t>
  </si>
  <si>
    <t>Valstybės dotacijų, skirtų vykdyti valstybinėms (perduotoms savivaldybėms) funkcijoms, panaudojimas (proc.)</t>
  </si>
  <si>
    <t>Aplinkos apsaugos rėmimo specialiajai programai įgyvendinti panaudotų lėšų pokytis (palyginti su ankstesniais metais) (proc.)</t>
  </si>
  <si>
    <t>Skatinti ir remti smulkaus ir vidutinio verslo subjektus</t>
  </si>
  <si>
    <t>TIKSLŲ, UŽDAVINIŲ, PRIEMONIŲ MAKSIMALIŲ ASIGNAVIMŲ IR PRODUKTO VERTINIMO KRITERIJŲ SUVESTINĖ</t>
  </si>
  <si>
    <t>1.8, 19-22, 24-30</t>
  </si>
  <si>
    <t>Europos Sąjungos fondų investicijų lėšos</t>
  </si>
  <si>
    <t>1.6</t>
  </si>
  <si>
    <t>Savivaldybės smulkaus ir vidutinio verslo rėmimo įgyvendinimas pagal verslo rėmimo tvarką</t>
  </si>
  <si>
    <t>1.8</t>
  </si>
  <si>
    <t>Įgyvendintų priemonių skaičius</t>
  </si>
  <si>
    <t>P-5-2-1-3</t>
  </si>
  <si>
    <t>Sutvarkytų užterštų (pažeistų) teritorijų skaičius</t>
  </si>
  <si>
    <t>SB (D)</t>
  </si>
  <si>
    <t>______________</t>
  </si>
  <si>
    <t>Aplinkos oro kokybės valdymo priemonės</t>
  </si>
  <si>
    <t>Išnagrinėtų skundų skaičius</t>
  </si>
  <si>
    <t>Nagrinėti fizinių ir juridinių asmenų skundus dėl keliamo triukšmo Ignalinos rajono savivaldybės teritorijoje, esant būtinumui organizuoti triukšmo matavimo tyrimus</t>
  </si>
  <si>
    <t>P-5-2-1-4</t>
  </si>
  <si>
    <t>SB (ES)</t>
  </si>
  <si>
    <t>P-5-1-2-2</t>
  </si>
  <si>
    <t>Aplinkos apsaugos, verslo, užimtumo rėmimo ir žemės ūkio plėtros programos suvestinės 
priedas</t>
  </si>
  <si>
    <t>Tos pačios lyties asmenų, gavusių paramą, skaičius (proc.)</t>
  </si>
  <si>
    <t>2023 m. projektas</t>
  </si>
  <si>
    <t>2023 m. planas</t>
  </si>
  <si>
    <t>4</t>
  </si>
  <si>
    <t>Valstybės dotacijų, skirtų vykdyti valstybines (perduotas savivaldybėms) funkcijas, panaudojimas (proc.)</t>
  </si>
  <si>
    <t>1.3, 1.9</t>
  </si>
  <si>
    <t>2024 m. projektas</t>
  </si>
  <si>
    <t xml:space="preserve">2024 m. </t>
  </si>
  <si>
    <t>2024 m. planas</t>
  </si>
  <si>
    <t>1.1. iš jų darbo užmokesčiui</t>
  </si>
  <si>
    <t>2025 m. projektas</t>
  </si>
  <si>
    <t>2023 m.</t>
  </si>
  <si>
    <t xml:space="preserve">2025 m. </t>
  </si>
  <si>
    <t>2025 m. planas</t>
  </si>
  <si>
    <t>2.2.1. Valstybės biudžeto lėšos</t>
  </si>
  <si>
    <t>2.2.2. ES lėšos</t>
  </si>
  <si>
    <t>2.2.3. Kelių priežiūros ir plėtros programos lėšos</t>
  </si>
  <si>
    <t>2.2.4. Kitos lėšos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</si>
</sst>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18" x14ac:knownFonts="1">
    <font>
      <sz val="10"/>
      <name val="Arial"/>
    </font>
    <font>
      <sz val="10"/>
      <name val="Arial"/>
      <family val="2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8"/>
      <color indexed="8"/>
      <name val="Times New Roman"/>
      <family val="1"/>
      <charset val="186"/>
    </font>
    <font>
      <b/>
      <sz val="8"/>
      <color indexed="10"/>
      <name val="Times New Roman"/>
      <family val="1"/>
      <charset val="186"/>
    </font>
    <font>
      <b/>
      <sz val="8"/>
      <name val="Times New Roman"/>
      <family val="1"/>
    </font>
    <font>
      <sz val="8"/>
      <color indexed="10"/>
      <name val="Times New Roman"/>
      <family val="1"/>
      <charset val="186"/>
    </font>
    <font>
      <i/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</font>
    <font>
      <sz val="10"/>
      <name val="Arial"/>
      <family val="2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9"/>
      <name val="Times New Roman"/>
      <family val="1"/>
      <charset val="186"/>
    </font>
    <font>
      <i/>
      <u/>
      <sz val="8"/>
      <name val="Times New Roman"/>
      <family val="1"/>
      <charset val="186"/>
    </font>
    <font>
      <sz val="12"/>
      <name val="Times New Roman"/>
      <family val="1"/>
      <charset val="186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top"/>
    </xf>
    <xf numFmtId="164" fontId="2" fillId="0" borderId="0" xfId="0" applyNumberFormat="1" applyFont="1" applyAlignment="1">
      <alignment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top" wrapText="1"/>
    </xf>
    <xf numFmtId="0" fontId="13" fillId="0" borderId="0" xfId="0" applyFont="1"/>
    <xf numFmtId="164" fontId="12" fillId="2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164" fontId="13" fillId="0" borderId="0" xfId="0" applyNumberFormat="1" applyFont="1"/>
    <xf numFmtId="0" fontId="15" fillId="0" borderId="0" xfId="0" applyFont="1"/>
    <xf numFmtId="0" fontId="17" fillId="0" borderId="0" xfId="0" applyFont="1"/>
    <xf numFmtId="0" fontId="3" fillId="0" borderId="0" xfId="0" applyFont="1" applyAlignment="1">
      <alignment horizontal="center"/>
    </xf>
    <xf numFmtId="0" fontId="1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justify"/>
    </xf>
    <xf numFmtId="0" fontId="13" fillId="0" borderId="0" xfId="0" applyFont="1" applyAlignment="1">
      <alignment vertical="center" wrapText="1"/>
    </xf>
    <xf numFmtId="0" fontId="2" fillId="0" borderId="0" xfId="0" applyFont="1"/>
    <xf numFmtId="0" fontId="2" fillId="11" borderId="1" xfId="0" applyFont="1" applyFill="1" applyBorder="1" applyAlignment="1">
      <alignment horizontal="left" vertical="center" wrapText="1"/>
    </xf>
    <xf numFmtId="0" fontId="2" fillId="11" borderId="1" xfId="0" applyFont="1" applyFill="1" applyBorder="1" applyAlignment="1">
      <alignment horizontal="justify"/>
    </xf>
    <xf numFmtId="0" fontId="2" fillId="11" borderId="1" xfId="0" applyFont="1" applyFill="1" applyBorder="1" applyAlignment="1">
      <alignment wrapText="1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/>
    </xf>
    <xf numFmtId="49" fontId="3" fillId="5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4" fontId="3" fillId="6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164" fontId="2" fillId="8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164" fontId="2" fillId="8" borderId="1" xfId="0" applyNumberFormat="1" applyFont="1" applyFill="1" applyBorder="1" applyAlignment="1">
      <alignment horizontal="center" vertical="center"/>
    </xf>
    <xf numFmtId="164" fontId="3" fillId="11" borderId="0" xfId="0" applyNumberFormat="1" applyFont="1" applyFill="1" applyAlignment="1">
      <alignment horizontal="center" vertical="center"/>
    </xf>
    <xf numFmtId="0" fontId="3" fillId="11" borderId="0" xfId="0" applyFont="1" applyFill="1" applyAlignment="1">
      <alignment horizontal="center" vertical="center"/>
    </xf>
    <xf numFmtId="164" fontId="2" fillId="11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left" vertical="top" wrapText="1"/>
    </xf>
    <xf numFmtId="0" fontId="12" fillId="2" borderId="1" xfId="0" applyFont="1" applyFill="1" applyBorder="1" applyAlignment="1">
      <alignment horizontal="left" vertical="top" wrapText="1"/>
    </xf>
    <xf numFmtId="0" fontId="12" fillId="3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vertical="top" wrapText="1"/>
    </xf>
    <xf numFmtId="1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12" fillId="3" borderId="1" xfId="0" applyFont="1" applyFill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3" fillId="9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textRotation="90" wrapText="1"/>
    </xf>
    <xf numFmtId="49" fontId="3" fillId="5" borderId="1" xfId="0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left" vertical="center" wrapText="1"/>
    </xf>
    <xf numFmtId="49" fontId="2" fillId="11" borderId="1" xfId="1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textRotation="90" wrapText="1"/>
    </xf>
    <xf numFmtId="0" fontId="10" fillId="0" borderId="0" xfId="0" applyFont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wrapText="1"/>
    </xf>
    <xf numFmtId="0" fontId="2" fillId="11" borderId="1" xfId="0" applyFont="1" applyFill="1" applyBorder="1" applyAlignment="1">
      <alignment horizontal="left" vertical="center" wrapText="1"/>
    </xf>
    <xf numFmtId="49" fontId="2" fillId="11" borderId="1" xfId="1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164" fontId="2" fillId="11" borderId="1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11" fillId="0" borderId="1" xfId="0" applyFont="1" applyBorder="1"/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49" fontId="2" fillId="11" borderId="2" xfId="1" applyNumberFormat="1" applyFont="1" applyFill="1" applyBorder="1" applyAlignment="1">
      <alignment horizontal="center" vertical="center"/>
    </xf>
    <xf numFmtId="49" fontId="2" fillId="11" borderId="3" xfId="1" applyNumberFormat="1" applyFont="1" applyFill="1" applyBorder="1" applyAlignment="1">
      <alignment horizontal="center" vertical="center"/>
    </xf>
    <xf numFmtId="49" fontId="2" fillId="11" borderId="4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9" fontId="11" fillId="11" borderId="1" xfId="1" applyNumberFormat="1" applyFont="1" applyFill="1" applyBorder="1"/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textRotation="90" wrapText="1"/>
    </xf>
    <xf numFmtId="0" fontId="3" fillId="7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5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/>
    </xf>
  </cellXfs>
  <cellStyles count="3">
    <cellStyle name="Įprastas" xfId="0" builtinId="0"/>
    <cellStyle name="Normal_5 programa (11.14)" xfId="1" xr:uid="{00000000-0005-0000-0000-000001000000}"/>
    <cellStyle name="Normal_Sheet1" xfId="2" xr:uid="{00000000-0005-0000-0000-000002000000}"/>
  </cellStyles>
  <dxfs count="1">
    <dxf>
      <font>
        <condense val="0"/>
        <extend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zoomScale="160" zoomScaleNormal="160" workbookViewId="0">
      <selection activeCell="A28" sqref="A28"/>
    </sheetView>
  </sheetViews>
  <sheetFormatPr defaultColWidth="9.109375" defaultRowHeight="13.2" x14ac:dyDescent="0.25"/>
  <cols>
    <col min="1" max="1" width="44.33203125" style="10" customWidth="1"/>
    <col min="2" max="2" width="12.5546875" style="10" customWidth="1"/>
    <col min="3" max="3" width="10.88671875" style="10" customWidth="1"/>
    <col min="4" max="4" width="11.88671875" style="10" customWidth="1"/>
    <col min="5" max="16384" width="9.109375" style="10"/>
  </cols>
  <sheetData>
    <row r="1" spans="1:4" ht="30.75" customHeight="1" x14ac:dyDescent="0.25">
      <c r="A1" s="67" t="s">
        <v>74</v>
      </c>
      <c r="B1" s="68"/>
      <c r="C1" s="68"/>
      <c r="D1" s="68"/>
    </row>
    <row r="2" spans="1:4" x14ac:dyDescent="0.25">
      <c r="A2" s="68" t="s">
        <v>33</v>
      </c>
      <c r="B2" s="68"/>
      <c r="C2" s="68"/>
      <c r="D2" s="68"/>
    </row>
    <row r="4" spans="1:4" x14ac:dyDescent="0.25">
      <c r="A4" s="69" t="s">
        <v>34</v>
      </c>
      <c r="B4" s="69"/>
      <c r="C4" s="69"/>
      <c r="D4" s="69"/>
    </row>
    <row r="5" spans="1:4" ht="12.75" customHeight="1" x14ac:dyDescent="0.25">
      <c r="A5" s="70" t="s">
        <v>35</v>
      </c>
      <c r="B5" s="70" t="s">
        <v>104</v>
      </c>
      <c r="C5" s="70" t="s">
        <v>109</v>
      </c>
      <c r="D5" s="70" t="s">
        <v>113</v>
      </c>
    </row>
    <row r="6" spans="1:4" x14ac:dyDescent="0.25">
      <c r="A6" s="70"/>
      <c r="B6" s="70"/>
      <c r="C6" s="70"/>
      <c r="D6" s="70"/>
    </row>
    <row r="7" spans="1:4" x14ac:dyDescent="0.25">
      <c r="A7" s="70"/>
      <c r="B7" s="70"/>
      <c r="C7" s="70"/>
      <c r="D7" s="70"/>
    </row>
    <row r="8" spans="1:4" x14ac:dyDescent="0.25">
      <c r="A8" s="70"/>
      <c r="B8" s="70"/>
      <c r="C8" s="70"/>
      <c r="D8" s="70"/>
    </row>
    <row r="9" spans="1:4" x14ac:dyDescent="0.25">
      <c r="A9" s="57" t="s">
        <v>36</v>
      </c>
      <c r="B9" s="11">
        <f>SUM('1 lentele'!G46)</f>
        <v>538.6</v>
      </c>
      <c r="C9" s="11">
        <f>SUM('1 lentele'!I46)</f>
        <v>568.20000000000005</v>
      </c>
      <c r="D9" s="11">
        <f>SUM('1 lentele'!K46)</f>
        <v>628</v>
      </c>
    </row>
    <row r="10" spans="1:4" x14ac:dyDescent="0.25">
      <c r="A10" s="59" t="s">
        <v>112</v>
      </c>
      <c r="B10" s="13">
        <f>'1 lentele'!H46</f>
        <v>178.7</v>
      </c>
      <c r="C10" s="13">
        <f>'1 lentele'!J46</f>
        <v>179</v>
      </c>
      <c r="D10" s="13">
        <f>'1 lentele'!L46</f>
        <v>179</v>
      </c>
    </row>
    <row r="11" spans="1:4" x14ac:dyDescent="0.25">
      <c r="A11" s="60" t="s">
        <v>37</v>
      </c>
      <c r="B11" s="11">
        <f>B12+B21</f>
        <v>538.6</v>
      </c>
      <c r="C11" s="11">
        <f>C12+C21</f>
        <v>568.20000000000005</v>
      </c>
      <c r="D11" s="11">
        <f>D12+D21</f>
        <v>628</v>
      </c>
    </row>
    <row r="12" spans="1:4" x14ac:dyDescent="0.25">
      <c r="A12" s="61" t="s">
        <v>38</v>
      </c>
      <c r="B12" s="12">
        <f>B13+B14+B19+B20</f>
        <v>538.6</v>
      </c>
      <c r="C12" s="12">
        <f>C13+C14+C19+C20</f>
        <v>543.20000000000005</v>
      </c>
      <c r="D12" s="12">
        <f>D13+D14+D19+D20</f>
        <v>553</v>
      </c>
    </row>
    <row r="13" spans="1:4" ht="26.4" x14ac:dyDescent="0.25">
      <c r="A13" s="62" t="s">
        <v>39</v>
      </c>
      <c r="B13" s="13">
        <f>'1 lentele'!G43</f>
        <v>197.5</v>
      </c>
      <c r="C13" s="13">
        <f>'1 lentele'!I43</f>
        <v>202</v>
      </c>
      <c r="D13" s="13">
        <f>'1 lentele'!K43</f>
        <v>211.7</v>
      </c>
    </row>
    <row r="14" spans="1:4" x14ac:dyDescent="0.25">
      <c r="A14" s="62" t="s">
        <v>40</v>
      </c>
      <c r="B14" s="13">
        <f>B16+B17+B18</f>
        <v>341.1</v>
      </c>
      <c r="C14" s="13">
        <f>C16+C17+C18</f>
        <v>341.2</v>
      </c>
      <c r="D14" s="13">
        <f>D16+D17+D18</f>
        <v>341.3</v>
      </c>
    </row>
    <row r="15" spans="1:4" x14ac:dyDescent="0.25">
      <c r="A15" s="63" t="s">
        <v>41</v>
      </c>
      <c r="B15" s="13"/>
      <c r="C15" s="13"/>
      <c r="D15" s="13"/>
    </row>
    <row r="16" spans="1:4" ht="26.4" x14ac:dyDescent="0.25">
      <c r="A16" s="62" t="s">
        <v>42</v>
      </c>
      <c r="B16" s="13">
        <f>'1 lentele'!G44</f>
        <v>341.1</v>
      </c>
      <c r="C16" s="13">
        <f>'1 lentele'!I44</f>
        <v>341.2</v>
      </c>
      <c r="D16" s="13">
        <f>'1 lentele'!K44</f>
        <v>341.3</v>
      </c>
    </row>
    <row r="17" spans="1:4" x14ac:dyDescent="0.25">
      <c r="A17" s="62" t="s">
        <v>43</v>
      </c>
      <c r="B17" s="13"/>
      <c r="C17" s="13"/>
      <c r="D17" s="13"/>
    </row>
    <row r="18" spans="1:4" x14ac:dyDescent="0.25">
      <c r="A18" s="62" t="s">
        <v>72</v>
      </c>
      <c r="B18" s="13"/>
      <c r="C18" s="13"/>
      <c r="D18" s="13"/>
    </row>
    <row r="19" spans="1:4" x14ac:dyDescent="0.25">
      <c r="A19" s="62" t="s">
        <v>44</v>
      </c>
      <c r="B19" s="13"/>
      <c r="C19" s="13"/>
      <c r="D19" s="13"/>
    </row>
    <row r="20" spans="1:4" x14ac:dyDescent="0.25">
      <c r="A20" s="59" t="s">
        <v>45</v>
      </c>
      <c r="B20" s="13"/>
      <c r="C20" s="13"/>
      <c r="D20" s="13"/>
    </row>
    <row r="21" spans="1:4" x14ac:dyDescent="0.25">
      <c r="A21" s="58" t="s">
        <v>46</v>
      </c>
      <c r="B21" s="12">
        <f>SUM(B22:B25)</f>
        <v>0</v>
      </c>
      <c r="C21" s="12">
        <f>SUM(C22:C25)</f>
        <v>25</v>
      </c>
      <c r="D21" s="12">
        <f>SUM(D22:D25)</f>
        <v>75</v>
      </c>
    </row>
    <row r="22" spans="1:4" x14ac:dyDescent="0.25">
      <c r="A22" s="64" t="s">
        <v>117</v>
      </c>
      <c r="B22" s="13"/>
      <c r="C22" s="13"/>
      <c r="D22" s="13"/>
    </row>
    <row r="23" spans="1:4" x14ac:dyDescent="0.25">
      <c r="A23" s="64" t="s">
        <v>118</v>
      </c>
      <c r="B23" s="13">
        <f>'1 lentele'!G45</f>
        <v>0</v>
      </c>
      <c r="C23" s="13">
        <f>'1 lentele'!I45</f>
        <v>25</v>
      </c>
      <c r="D23" s="13">
        <f>'1 lentele'!K45</f>
        <v>75</v>
      </c>
    </row>
    <row r="24" spans="1:4" x14ac:dyDescent="0.25">
      <c r="A24" s="64" t="s">
        <v>119</v>
      </c>
      <c r="B24" s="13"/>
      <c r="C24" s="13"/>
      <c r="D24" s="13"/>
    </row>
    <row r="25" spans="1:4" x14ac:dyDescent="0.25">
      <c r="A25" s="64" t="s">
        <v>120</v>
      </c>
      <c r="B25" s="13"/>
      <c r="C25" s="13"/>
      <c r="D25" s="13"/>
    </row>
    <row r="28" spans="1:4" x14ac:dyDescent="0.25">
      <c r="B28" s="14"/>
      <c r="C28" s="14"/>
      <c r="D28" s="14"/>
    </row>
    <row r="30" spans="1:4" x14ac:dyDescent="0.25">
      <c r="B30" s="14"/>
      <c r="C30" s="14"/>
      <c r="D30" s="14"/>
    </row>
    <row r="33" spans="2:4" x14ac:dyDescent="0.25">
      <c r="B33" s="14"/>
      <c r="C33" s="14"/>
      <c r="D33" s="14"/>
    </row>
  </sheetData>
  <mergeCells count="7">
    <mergeCell ref="A1:D1"/>
    <mergeCell ref="A2:D2"/>
    <mergeCell ref="A4:D4"/>
    <mergeCell ref="A5:A8"/>
    <mergeCell ref="B5:B8"/>
    <mergeCell ref="C5:C8"/>
    <mergeCell ref="D5:D8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5" orientation="portrait" useFirstPageNumber="1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0"/>
  <sheetViews>
    <sheetView tabSelected="1" zoomScale="115" zoomScaleNormal="115" workbookViewId="0">
      <selection activeCell="A3" sqref="A3:P3"/>
    </sheetView>
  </sheetViews>
  <sheetFormatPr defaultColWidth="9.109375" defaultRowHeight="10.199999999999999" x14ac:dyDescent="0.25"/>
  <cols>
    <col min="1" max="1" width="2.109375" style="1" customWidth="1"/>
    <col min="2" max="2" width="2.6640625" style="1" customWidth="1"/>
    <col min="3" max="3" width="2.44140625" style="1" customWidth="1"/>
    <col min="4" max="4" width="44.88671875" style="1" customWidth="1"/>
    <col min="5" max="5" width="7" style="1" customWidth="1"/>
    <col min="6" max="6" width="7.33203125" style="4" customWidth="1"/>
    <col min="7" max="7" width="5.109375" style="1" customWidth="1"/>
    <col min="8" max="8" width="4.33203125" style="1" customWidth="1"/>
    <col min="9" max="9" width="5.109375" style="1" customWidth="1"/>
    <col min="10" max="10" width="5.88671875" style="1" customWidth="1"/>
    <col min="11" max="11" width="5.44140625" style="1" customWidth="1"/>
    <col min="12" max="12" width="5.5546875" style="1" customWidth="1"/>
    <col min="13" max="13" width="30.88671875" style="1" customWidth="1"/>
    <col min="14" max="14" width="3" style="1" customWidth="1"/>
    <col min="15" max="15" width="3.33203125" style="1" customWidth="1"/>
    <col min="16" max="16" width="2.88671875" style="1" customWidth="1"/>
    <col min="17" max="16384" width="9.109375" style="1"/>
  </cols>
  <sheetData>
    <row r="1" spans="1:22" ht="56.25" customHeight="1" x14ac:dyDescent="0.25">
      <c r="M1" s="86" t="s">
        <v>102</v>
      </c>
      <c r="N1" s="86"/>
      <c r="O1" s="86"/>
      <c r="P1" s="86"/>
      <c r="Q1" s="9"/>
      <c r="R1" s="9"/>
      <c r="S1" s="9"/>
    </row>
    <row r="2" spans="1:22" ht="15.75" customHeight="1" x14ac:dyDescent="0.25">
      <c r="A2" s="74" t="s">
        <v>16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</row>
    <row r="3" spans="1:22" s="3" customFormat="1" ht="12" customHeight="1" x14ac:dyDescent="0.25">
      <c r="A3" s="75" t="s">
        <v>32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1"/>
      <c r="R3" s="1"/>
      <c r="S3" s="1"/>
      <c r="T3" s="1"/>
      <c r="U3" s="1"/>
      <c r="V3" s="1"/>
    </row>
    <row r="4" spans="1:22" s="6" customFormat="1" ht="15.75" customHeight="1" x14ac:dyDescent="0.25">
      <c r="A4" s="96" t="s">
        <v>21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</row>
    <row r="5" spans="1:22" s="3" customFormat="1" ht="12.75" customHeight="1" x14ac:dyDescent="0.25">
      <c r="A5" s="75" t="s">
        <v>73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</row>
    <row r="6" spans="1:22" ht="13.5" customHeight="1" x14ac:dyDescent="0.25">
      <c r="A6" s="94" t="s">
        <v>85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2"/>
      <c r="R6" s="2"/>
      <c r="S6" s="2"/>
      <c r="T6" s="2"/>
      <c r="U6" s="2"/>
      <c r="V6" s="2"/>
    </row>
    <row r="7" spans="1:22" ht="14.25" customHeight="1" x14ac:dyDescent="0.25">
      <c r="A7" s="74" t="s">
        <v>28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</row>
    <row r="8" spans="1:22" ht="23.25" customHeight="1" x14ac:dyDescent="0.25">
      <c r="A8" s="80" t="s">
        <v>0</v>
      </c>
      <c r="B8" s="80" t="s">
        <v>1</v>
      </c>
      <c r="C8" s="80" t="s">
        <v>2</v>
      </c>
      <c r="D8" s="78" t="s">
        <v>3</v>
      </c>
      <c r="E8" s="80" t="s">
        <v>4</v>
      </c>
      <c r="F8" s="80" t="s">
        <v>5</v>
      </c>
      <c r="G8" s="78" t="s">
        <v>104</v>
      </c>
      <c r="H8" s="78"/>
      <c r="I8" s="78" t="s">
        <v>109</v>
      </c>
      <c r="J8" s="78"/>
      <c r="K8" s="78" t="s">
        <v>113</v>
      </c>
      <c r="L8" s="78"/>
      <c r="M8" s="93" t="s">
        <v>6</v>
      </c>
      <c r="N8" s="93"/>
      <c r="O8" s="93"/>
      <c r="P8" s="93"/>
    </row>
    <row r="9" spans="1:22" ht="20.25" customHeight="1" x14ac:dyDescent="0.25">
      <c r="A9" s="80"/>
      <c r="B9" s="80"/>
      <c r="C9" s="80"/>
      <c r="D9" s="78"/>
      <c r="E9" s="80"/>
      <c r="F9" s="80"/>
      <c r="G9" s="80" t="s">
        <v>7</v>
      </c>
      <c r="H9" s="84" t="s">
        <v>9</v>
      </c>
      <c r="I9" s="80" t="s">
        <v>7</v>
      </c>
      <c r="J9" s="84" t="s">
        <v>9</v>
      </c>
      <c r="K9" s="80" t="s">
        <v>7</v>
      </c>
      <c r="L9" s="84" t="s">
        <v>9</v>
      </c>
      <c r="M9" s="95" t="s">
        <v>17</v>
      </c>
      <c r="N9" s="98" t="s">
        <v>8</v>
      </c>
      <c r="O9" s="98"/>
      <c r="P9" s="98"/>
    </row>
    <row r="10" spans="1:22" ht="93.75" customHeight="1" x14ac:dyDescent="0.25">
      <c r="A10" s="80"/>
      <c r="B10" s="80"/>
      <c r="C10" s="80"/>
      <c r="D10" s="78"/>
      <c r="E10" s="80"/>
      <c r="F10" s="80"/>
      <c r="G10" s="80"/>
      <c r="H10" s="85"/>
      <c r="I10" s="80"/>
      <c r="J10" s="85"/>
      <c r="K10" s="80"/>
      <c r="L10" s="85"/>
      <c r="M10" s="95"/>
      <c r="N10" s="39" t="s">
        <v>114</v>
      </c>
      <c r="O10" s="39" t="s">
        <v>110</v>
      </c>
      <c r="P10" s="39" t="s">
        <v>115</v>
      </c>
    </row>
    <row r="11" spans="1:22" ht="15" customHeight="1" x14ac:dyDescent="0.25">
      <c r="A11" s="79" t="s">
        <v>70</v>
      </c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</row>
    <row r="12" spans="1:22" ht="15" customHeight="1" x14ac:dyDescent="0.25">
      <c r="A12" s="82" t="s">
        <v>76</v>
      </c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</row>
    <row r="13" spans="1:22" ht="15" customHeight="1" x14ac:dyDescent="0.25">
      <c r="A13" s="40" t="s">
        <v>13</v>
      </c>
      <c r="B13" s="99" t="s">
        <v>29</v>
      </c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</row>
    <row r="14" spans="1:22" ht="15" customHeight="1" x14ac:dyDescent="0.25">
      <c r="A14" s="41" t="s">
        <v>13</v>
      </c>
      <c r="B14" s="37" t="s">
        <v>13</v>
      </c>
      <c r="C14" s="92" t="s">
        <v>27</v>
      </c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</row>
    <row r="15" spans="1:22" ht="15.75" customHeight="1" x14ac:dyDescent="0.25">
      <c r="A15" s="81" t="s">
        <v>13</v>
      </c>
      <c r="B15" s="76" t="s">
        <v>13</v>
      </c>
      <c r="C15" s="91" t="s">
        <v>13</v>
      </c>
      <c r="D15" s="97" t="s">
        <v>49</v>
      </c>
      <c r="E15" s="83" t="s">
        <v>108</v>
      </c>
      <c r="F15" s="98" t="s">
        <v>26</v>
      </c>
      <c r="G15" s="77">
        <v>155</v>
      </c>
      <c r="H15" s="77"/>
      <c r="I15" s="77">
        <v>155</v>
      </c>
      <c r="J15" s="77"/>
      <c r="K15" s="77">
        <v>155</v>
      </c>
      <c r="L15" s="102"/>
      <c r="M15" s="42" t="s">
        <v>81</v>
      </c>
      <c r="N15" s="31">
        <v>13</v>
      </c>
      <c r="O15" s="31">
        <v>13</v>
      </c>
      <c r="P15" s="31">
        <v>13</v>
      </c>
    </row>
    <row r="16" spans="1:22" ht="12.75" customHeight="1" x14ac:dyDescent="0.25">
      <c r="A16" s="81"/>
      <c r="B16" s="76"/>
      <c r="C16" s="91"/>
      <c r="D16" s="97"/>
      <c r="E16" s="83"/>
      <c r="F16" s="98"/>
      <c r="G16" s="77"/>
      <c r="H16" s="77"/>
      <c r="I16" s="77"/>
      <c r="J16" s="77"/>
      <c r="K16" s="77"/>
      <c r="L16" s="102"/>
      <c r="M16" s="42" t="s">
        <v>51</v>
      </c>
      <c r="N16" s="31">
        <v>6</v>
      </c>
      <c r="O16" s="31">
        <v>7</v>
      </c>
      <c r="P16" s="31">
        <v>7</v>
      </c>
    </row>
    <row r="17" spans="1:16" ht="13.5" customHeight="1" x14ac:dyDescent="0.25">
      <c r="A17" s="81"/>
      <c r="B17" s="76"/>
      <c r="C17" s="91"/>
      <c r="D17" s="97"/>
      <c r="E17" s="83"/>
      <c r="F17" s="43" t="s">
        <v>10</v>
      </c>
      <c r="G17" s="8">
        <f t="shared" ref="G17:L17" si="0">SUM(G15)</f>
        <v>155</v>
      </c>
      <c r="H17" s="8">
        <f t="shared" si="0"/>
        <v>0</v>
      </c>
      <c r="I17" s="8">
        <f t="shared" si="0"/>
        <v>155</v>
      </c>
      <c r="J17" s="8">
        <f t="shared" si="0"/>
        <v>0</v>
      </c>
      <c r="K17" s="8">
        <f t="shared" si="0"/>
        <v>155</v>
      </c>
      <c r="L17" s="8">
        <f t="shared" si="0"/>
        <v>0</v>
      </c>
      <c r="M17" s="66" t="s">
        <v>50</v>
      </c>
      <c r="N17" s="65">
        <v>2</v>
      </c>
      <c r="O17" s="65">
        <v>2</v>
      </c>
      <c r="P17" s="65">
        <v>2</v>
      </c>
    </row>
    <row r="18" spans="1:16" ht="20.7" customHeight="1" x14ac:dyDescent="0.25">
      <c r="A18" s="81" t="s">
        <v>13</v>
      </c>
      <c r="B18" s="76" t="s">
        <v>13</v>
      </c>
      <c r="C18" s="91" t="s">
        <v>14</v>
      </c>
      <c r="D18" s="89" t="s">
        <v>22</v>
      </c>
      <c r="E18" s="90" t="s">
        <v>86</v>
      </c>
      <c r="F18" s="36" t="s">
        <v>94</v>
      </c>
      <c r="G18" s="5">
        <v>186.1</v>
      </c>
      <c r="H18" s="5">
        <v>178.7</v>
      </c>
      <c r="I18" s="5">
        <v>186.2</v>
      </c>
      <c r="J18" s="5">
        <v>179</v>
      </c>
      <c r="K18" s="5">
        <v>186.3</v>
      </c>
      <c r="L18" s="5">
        <v>179</v>
      </c>
      <c r="M18" s="111" t="s">
        <v>107</v>
      </c>
      <c r="N18" s="71">
        <v>100</v>
      </c>
      <c r="O18" s="71">
        <v>100</v>
      </c>
      <c r="P18" s="71">
        <v>100</v>
      </c>
    </row>
    <row r="19" spans="1:16" ht="19.95" customHeight="1" x14ac:dyDescent="0.25">
      <c r="A19" s="81"/>
      <c r="B19" s="76"/>
      <c r="C19" s="91"/>
      <c r="D19" s="89"/>
      <c r="E19" s="90"/>
      <c r="F19" s="43" t="s">
        <v>10</v>
      </c>
      <c r="G19" s="8">
        <f t="shared" ref="G19:L19" si="1">SUM(G18:G18)</f>
        <v>186.1</v>
      </c>
      <c r="H19" s="8">
        <f t="shared" si="1"/>
        <v>178.7</v>
      </c>
      <c r="I19" s="8">
        <f t="shared" si="1"/>
        <v>186.2</v>
      </c>
      <c r="J19" s="8">
        <f t="shared" si="1"/>
        <v>179</v>
      </c>
      <c r="K19" s="8">
        <f t="shared" si="1"/>
        <v>186.3</v>
      </c>
      <c r="L19" s="8">
        <f t="shared" si="1"/>
        <v>179</v>
      </c>
      <c r="M19" s="111"/>
      <c r="N19" s="72"/>
      <c r="O19" s="72"/>
      <c r="P19" s="72"/>
    </row>
    <row r="20" spans="1:16" ht="14.25" customHeight="1" x14ac:dyDescent="0.25">
      <c r="A20" s="41" t="s">
        <v>13</v>
      </c>
      <c r="B20" s="37" t="s">
        <v>13</v>
      </c>
      <c r="C20" s="76" t="s">
        <v>11</v>
      </c>
      <c r="D20" s="76"/>
      <c r="E20" s="76"/>
      <c r="F20" s="76"/>
      <c r="G20" s="44">
        <f>G17+G19</f>
        <v>341.1</v>
      </c>
      <c r="H20" s="44">
        <f t="shared" ref="H20:L20" si="2">H17+H19</f>
        <v>178.7</v>
      </c>
      <c r="I20" s="44">
        <f t="shared" si="2"/>
        <v>341.2</v>
      </c>
      <c r="J20" s="44">
        <f t="shared" si="2"/>
        <v>179</v>
      </c>
      <c r="K20" s="44">
        <f t="shared" si="2"/>
        <v>341.3</v>
      </c>
      <c r="L20" s="44">
        <f t="shared" si="2"/>
        <v>179</v>
      </c>
      <c r="M20" s="35" t="s">
        <v>15</v>
      </c>
      <c r="N20" s="35" t="s">
        <v>15</v>
      </c>
      <c r="O20" s="35" t="s">
        <v>15</v>
      </c>
      <c r="P20" s="35" t="s">
        <v>15</v>
      </c>
    </row>
    <row r="21" spans="1:16" ht="13.5" customHeight="1" x14ac:dyDescent="0.25">
      <c r="A21" s="45">
        <v>1</v>
      </c>
      <c r="B21" s="35">
        <v>2</v>
      </c>
      <c r="C21" s="100" t="s">
        <v>84</v>
      </c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</row>
    <row r="22" spans="1:16" ht="11.25" customHeight="1" x14ac:dyDescent="0.25">
      <c r="A22" s="103">
        <v>1</v>
      </c>
      <c r="B22" s="113">
        <v>2</v>
      </c>
      <c r="C22" s="119">
        <v>1</v>
      </c>
      <c r="D22" s="117" t="s">
        <v>89</v>
      </c>
      <c r="E22" s="123" t="s">
        <v>88</v>
      </c>
      <c r="F22" s="36" t="s">
        <v>25</v>
      </c>
      <c r="G22" s="5">
        <v>30</v>
      </c>
      <c r="H22" s="5"/>
      <c r="I22" s="5">
        <v>30</v>
      </c>
      <c r="J22" s="5"/>
      <c r="K22" s="5">
        <v>30</v>
      </c>
      <c r="L22" s="5"/>
      <c r="M22" s="112" t="s">
        <v>48</v>
      </c>
      <c r="N22" s="71">
        <v>7</v>
      </c>
      <c r="O22" s="71">
        <v>7</v>
      </c>
      <c r="P22" s="71">
        <v>7</v>
      </c>
    </row>
    <row r="23" spans="1:16" ht="9.75" customHeight="1" x14ac:dyDescent="0.25">
      <c r="A23" s="104"/>
      <c r="B23" s="114"/>
      <c r="C23" s="120"/>
      <c r="D23" s="122"/>
      <c r="E23" s="124"/>
      <c r="F23" s="126" t="s">
        <v>18</v>
      </c>
      <c r="G23" s="106">
        <f>SUM(G22)</f>
        <v>30</v>
      </c>
      <c r="H23" s="106">
        <f t="shared" ref="H23:L23" si="3">SUM(H22)</f>
        <v>0</v>
      </c>
      <c r="I23" s="106">
        <f t="shared" si="3"/>
        <v>30</v>
      </c>
      <c r="J23" s="106">
        <f t="shared" si="3"/>
        <v>0</v>
      </c>
      <c r="K23" s="106">
        <f t="shared" si="3"/>
        <v>30</v>
      </c>
      <c r="L23" s="106">
        <f t="shared" si="3"/>
        <v>0</v>
      </c>
      <c r="M23" s="112"/>
      <c r="N23" s="72"/>
      <c r="O23" s="72"/>
      <c r="P23" s="72"/>
    </row>
    <row r="24" spans="1:16" ht="12" customHeight="1" x14ac:dyDescent="0.25">
      <c r="A24" s="104"/>
      <c r="B24" s="114"/>
      <c r="C24" s="120"/>
      <c r="D24" s="122"/>
      <c r="E24" s="124"/>
      <c r="F24" s="127"/>
      <c r="G24" s="107"/>
      <c r="H24" s="107"/>
      <c r="I24" s="107"/>
      <c r="J24" s="107"/>
      <c r="K24" s="107"/>
      <c r="L24" s="107"/>
      <c r="M24" s="117" t="s">
        <v>103</v>
      </c>
      <c r="N24" s="71">
        <v>36</v>
      </c>
      <c r="O24" s="71">
        <v>37</v>
      </c>
      <c r="P24" s="71">
        <v>38</v>
      </c>
    </row>
    <row r="25" spans="1:16" ht="11.25" customHeight="1" x14ac:dyDescent="0.25">
      <c r="A25" s="105"/>
      <c r="B25" s="115"/>
      <c r="C25" s="121"/>
      <c r="D25" s="118"/>
      <c r="E25" s="125"/>
      <c r="F25" s="128"/>
      <c r="G25" s="108"/>
      <c r="H25" s="108"/>
      <c r="I25" s="108"/>
      <c r="J25" s="108"/>
      <c r="K25" s="108"/>
      <c r="L25" s="108"/>
      <c r="M25" s="118"/>
      <c r="N25" s="72"/>
      <c r="O25" s="72"/>
      <c r="P25" s="72"/>
    </row>
    <row r="26" spans="1:16" ht="15" customHeight="1" x14ac:dyDescent="0.25">
      <c r="A26" s="41" t="s">
        <v>13</v>
      </c>
      <c r="B26" s="37" t="s">
        <v>14</v>
      </c>
      <c r="C26" s="76" t="s">
        <v>11</v>
      </c>
      <c r="D26" s="76"/>
      <c r="E26" s="76"/>
      <c r="F26" s="76"/>
      <c r="G26" s="44">
        <f>G23</f>
        <v>30</v>
      </c>
      <c r="H26" s="44">
        <f t="shared" ref="H26:L26" si="4">H23</f>
        <v>0</v>
      </c>
      <c r="I26" s="44">
        <f t="shared" si="4"/>
        <v>30</v>
      </c>
      <c r="J26" s="44">
        <f t="shared" si="4"/>
        <v>0</v>
      </c>
      <c r="K26" s="44">
        <f t="shared" si="4"/>
        <v>30</v>
      </c>
      <c r="L26" s="44">
        <f t="shared" si="4"/>
        <v>0</v>
      </c>
      <c r="M26" s="35" t="s">
        <v>15</v>
      </c>
      <c r="N26" s="35" t="s">
        <v>15</v>
      </c>
      <c r="O26" s="35" t="s">
        <v>15</v>
      </c>
      <c r="P26" s="35" t="s">
        <v>15</v>
      </c>
    </row>
    <row r="27" spans="1:16" ht="16.5" customHeight="1" x14ac:dyDescent="0.25">
      <c r="A27" s="41" t="s">
        <v>13</v>
      </c>
      <c r="B27" s="81" t="s">
        <v>12</v>
      </c>
      <c r="C27" s="81"/>
      <c r="D27" s="81"/>
      <c r="E27" s="81"/>
      <c r="F27" s="81"/>
      <c r="G27" s="47">
        <f t="shared" ref="G27:L27" si="5">SUM(G20,G26)</f>
        <v>371.1</v>
      </c>
      <c r="H27" s="47">
        <f t="shared" si="5"/>
        <v>178.7</v>
      </c>
      <c r="I27" s="47">
        <f t="shared" si="5"/>
        <v>371.2</v>
      </c>
      <c r="J27" s="47">
        <f t="shared" si="5"/>
        <v>179</v>
      </c>
      <c r="K27" s="47">
        <f t="shared" si="5"/>
        <v>371.3</v>
      </c>
      <c r="L27" s="47">
        <f t="shared" si="5"/>
        <v>179</v>
      </c>
      <c r="M27" s="47" t="s">
        <v>15</v>
      </c>
      <c r="N27" s="47" t="s">
        <v>15</v>
      </c>
      <c r="O27" s="47" t="s">
        <v>15</v>
      </c>
      <c r="P27" s="47" t="s">
        <v>15</v>
      </c>
    </row>
    <row r="28" spans="1:16" ht="15" customHeight="1" x14ac:dyDescent="0.25">
      <c r="A28" s="45">
        <v>2</v>
      </c>
      <c r="B28" s="109" t="s">
        <v>69</v>
      </c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</row>
    <row r="29" spans="1:16" ht="14.25" customHeight="1" x14ac:dyDescent="0.25">
      <c r="A29" s="45">
        <v>2</v>
      </c>
      <c r="B29" s="35">
        <v>1</v>
      </c>
      <c r="C29" s="100" t="s">
        <v>77</v>
      </c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</row>
    <row r="30" spans="1:16" ht="13.5" customHeight="1" x14ac:dyDescent="0.25">
      <c r="A30" s="87">
        <v>2</v>
      </c>
      <c r="B30" s="130">
        <v>1</v>
      </c>
      <c r="C30" s="131">
        <v>1</v>
      </c>
      <c r="D30" s="112" t="s">
        <v>24</v>
      </c>
      <c r="E30" s="83" t="s">
        <v>71</v>
      </c>
      <c r="F30" s="36" t="s">
        <v>25</v>
      </c>
      <c r="G30" s="5">
        <v>167.5</v>
      </c>
      <c r="H30" s="5"/>
      <c r="I30" s="5">
        <v>168</v>
      </c>
      <c r="J30" s="5"/>
      <c r="K30" s="5">
        <v>168</v>
      </c>
      <c r="L30" s="5"/>
      <c r="M30" s="111" t="s">
        <v>47</v>
      </c>
      <c r="N30" s="71">
        <v>8</v>
      </c>
      <c r="O30" s="71">
        <v>8</v>
      </c>
      <c r="P30" s="71">
        <v>8</v>
      </c>
    </row>
    <row r="31" spans="1:16" ht="12" customHeight="1" x14ac:dyDescent="0.25">
      <c r="A31" s="87"/>
      <c r="B31" s="130"/>
      <c r="C31" s="131"/>
      <c r="D31" s="112"/>
      <c r="E31" s="83"/>
      <c r="F31" s="46" t="s">
        <v>10</v>
      </c>
      <c r="G31" s="8">
        <f t="shared" ref="G31:L31" si="6">SUM(G30)</f>
        <v>167.5</v>
      </c>
      <c r="H31" s="8">
        <f t="shared" si="6"/>
        <v>0</v>
      </c>
      <c r="I31" s="8">
        <f t="shared" si="6"/>
        <v>168</v>
      </c>
      <c r="J31" s="8">
        <f t="shared" si="6"/>
        <v>0</v>
      </c>
      <c r="K31" s="8">
        <f t="shared" si="6"/>
        <v>168</v>
      </c>
      <c r="L31" s="8">
        <f t="shared" si="6"/>
        <v>0</v>
      </c>
      <c r="M31" s="111"/>
      <c r="N31" s="72"/>
      <c r="O31" s="72"/>
      <c r="P31" s="72"/>
    </row>
    <row r="32" spans="1:16" ht="12" customHeight="1" x14ac:dyDescent="0.25">
      <c r="A32" s="87">
        <v>2</v>
      </c>
      <c r="B32" s="130">
        <v>1</v>
      </c>
      <c r="C32" s="131">
        <v>2</v>
      </c>
      <c r="D32" s="112" t="s">
        <v>23</v>
      </c>
      <c r="E32" s="83" t="s">
        <v>71</v>
      </c>
      <c r="F32" s="48" t="s">
        <v>25</v>
      </c>
      <c r="G32" s="5"/>
      <c r="H32" s="5"/>
      <c r="I32" s="56">
        <v>4</v>
      </c>
      <c r="J32" s="56"/>
      <c r="K32" s="5">
        <v>13.7</v>
      </c>
      <c r="L32" s="5"/>
      <c r="M32" s="88" t="s">
        <v>93</v>
      </c>
      <c r="N32" s="71">
        <v>0</v>
      </c>
      <c r="O32" s="71">
        <v>0</v>
      </c>
      <c r="P32" s="71">
        <v>1</v>
      </c>
    </row>
    <row r="33" spans="1:16" ht="9.75" customHeight="1" x14ac:dyDescent="0.25">
      <c r="A33" s="87"/>
      <c r="B33" s="130"/>
      <c r="C33" s="131"/>
      <c r="D33" s="112"/>
      <c r="E33" s="83"/>
      <c r="F33" s="48" t="s">
        <v>100</v>
      </c>
      <c r="G33" s="5"/>
      <c r="H33" s="5"/>
      <c r="I33" s="56">
        <v>25</v>
      </c>
      <c r="J33" s="56"/>
      <c r="K33" s="5">
        <v>75</v>
      </c>
      <c r="L33" s="5"/>
      <c r="M33" s="88"/>
      <c r="N33" s="73"/>
      <c r="O33" s="73"/>
      <c r="P33" s="73"/>
    </row>
    <row r="34" spans="1:16" ht="12" customHeight="1" x14ac:dyDescent="0.25">
      <c r="A34" s="87"/>
      <c r="B34" s="116"/>
      <c r="C34" s="116"/>
      <c r="D34" s="116"/>
      <c r="E34" s="129"/>
      <c r="F34" s="46" t="s">
        <v>18</v>
      </c>
      <c r="G34" s="8">
        <f>SUM(G32:G33)</f>
        <v>0</v>
      </c>
      <c r="H34" s="8">
        <f t="shared" ref="H34:L34" si="7">SUM(H32:H33)</f>
        <v>0</v>
      </c>
      <c r="I34" s="8">
        <f t="shared" si="7"/>
        <v>29</v>
      </c>
      <c r="J34" s="8">
        <f t="shared" si="7"/>
        <v>0</v>
      </c>
      <c r="K34" s="8">
        <f t="shared" si="7"/>
        <v>88.7</v>
      </c>
      <c r="L34" s="8">
        <f t="shared" si="7"/>
        <v>0</v>
      </c>
      <c r="M34" s="88"/>
      <c r="N34" s="72"/>
      <c r="O34" s="72"/>
      <c r="P34" s="72"/>
    </row>
    <row r="35" spans="1:16" ht="10.5" customHeight="1" x14ac:dyDescent="0.25">
      <c r="A35" s="87">
        <v>2</v>
      </c>
      <c r="B35" s="130">
        <v>1</v>
      </c>
      <c r="C35" s="131">
        <v>3</v>
      </c>
      <c r="D35" s="112" t="s">
        <v>96</v>
      </c>
      <c r="E35" s="83" t="s">
        <v>90</v>
      </c>
      <c r="F35" s="48" t="s">
        <v>25</v>
      </c>
      <c r="G35" s="5"/>
      <c r="H35" s="5"/>
      <c r="I35" s="5"/>
      <c r="J35" s="5"/>
      <c r="K35" s="5"/>
      <c r="L35" s="5"/>
      <c r="M35" s="88" t="s">
        <v>91</v>
      </c>
      <c r="N35" s="71">
        <v>1</v>
      </c>
      <c r="O35" s="71">
        <v>2</v>
      </c>
      <c r="P35" s="71">
        <v>2</v>
      </c>
    </row>
    <row r="36" spans="1:16" ht="14.25" customHeight="1" x14ac:dyDescent="0.25">
      <c r="A36" s="87"/>
      <c r="B36" s="116"/>
      <c r="C36" s="116"/>
      <c r="D36" s="116"/>
      <c r="E36" s="129"/>
      <c r="F36" s="46" t="s">
        <v>18</v>
      </c>
      <c r="G36" s="8">
        <f>SUM(G35)</f>
        <v>0</v>
      </c>
      <c r="H36" s="8">
        <f t="shared" ref="H36:L36" si="8">SUM(H35:H35)</f>
        <v>0</v>
      </c>
      <c r="I36" s="8">
        <f t="shared" si="8"/>
        <v>0</v>
      </c>
      <c r="J36" s="8">
        <f t="shared" si="8"/>
        <v>0</v>
      </c>
      <c r="K36" s="8">
        <f t="shared" si="8"/>
        <v>0</v>
      </c>
      <c r="L36" s="8">
        <f t="shared" si="8"/>
        <v>0</v>
      </c>
      <c r="M36" s="88"/>
      <c r="N36" s="72"/>
      <c r="O36" s="72"/>
      <c r="P36" s="72"/>
    </row>
    <row r="37" spans="1:16" ht="11.25" customHeight="1" x14ac:dyDescent="0.25">
      <c r="A37" s="87">
        <v>2</v>
      </c>
      <c r="B37" s="130">
        <v>1</v>
      </c>
      <c r="C37" s="131">
        <v>4</v>
      </c>
      <c r="D37" s="112" t="s">
        <v>98</v>
      </c>
      <c r="E37" s="83" t="s">
        <v>90</v>
      </c>
      <c r="F37" s="48" t="s">
        <v>25</v>
      </c>
      <c r="G37" s="5"/>
      <c r="H37" s="5"/>
      <c r="I37" s="5"/>
      <c r="J37" s="5"/>
      <c r="K37" s="5"/>
      <c r="L37" s="5"/>
      <c r="M37" s="88" t="s">
        <v>97</v>
      </c>
      <c r="N37" s="71">
        <v>2</v>
      </c>
      <c r="O37" s="71">
        <v>3</v>
      </c>
      <c r="P37" s="71">
        <v>3</v>
      </c>
    </row>
    <row r="38" spans="1:16" ht="22.5" customHeight="1" x14ac:dyDescent="0.25">
      <c r="A38" s="87"/>
      <c r="B38" s="116"/>
      <c r="C38" s="116"/>
      <c r="D38" s="116"/>
      <c r="E38" s="129"/>
      <c r="F38" s="46" t="s">
        <v>18</v>
      </c>
      <c r="G38" s="8">
        <f>SUM(G37)</f>
        <v>0</v>
      </c>
      <c r="H38" s="8">
        <f t="shared" ref="H38:L38" si="9">SUM(H37:H37)</f>
        <v>0</v>
      </c>
      <c r="I38" s="8">
        <f t="shared" si="9"/>
        <v>0</v>
      </c>
      <c r="J38" s="8">
        <f t="shared" si="9"/>
        <v>0</v>
      </c>
      <c r="K38" s="8">
        <f t="shared" si="9"/>
        <v>0</v>
      </c>
      <c r="L38" s="8">
        <f t="shared" si="9"/>
        <v>0</v>
      </c>
      <c r="M38" s="88"/>
      <c r="N38" s="72"/>
      <c r="O38" s="72"/>
      <c r="P38" s="72"/>
    </row>
    <row r="39" spans="1:16" ht="14.25" customHeight="1" x14ac:dyDescent="0.25">
      <c r="A39" s="45">
        <v>2</v>
      </c>
      <c r="B39" s="35">
        <v>1</v>
      </c>
      <c r="C39" s="130" t="s">
        <v>11</v>
      </c>
      <c r="D39" s="130"/>
      <c r="E39" s="130"/>
      <c r="F39" s="130"/>
      <c r="G39" s="44">
        <f>SUM(G31,G34,G36)</f>
        <v>167.5</v>
      </c>
      <c r="H39" s="44">
        <f t="shared" ref="H39:L39" si="10">SUM(H31,H34,H36)</f>
        <v>0</v>
      </c>
      <c r="I39" s="44">
        <f t="shared" si="10"/>
        <v>197</v>
      </c>
      <c r="J39" s="44">
        <f t="shared" si="10"/>
        <v>0</v>
      </c>
      <c r="K39" s="44">
        <f t="shared" si="10"/>
        <v>256.7</v>
      </c>
      <c r="L39" s="44">
        <f t="shared" si="10"/>
        <v>0</v>
      </c>
      <c r="M39" s="35" t="s">
        <v>15</v>
      </c>
      <c r="N39" s="35" t="s">
        <v>15</v>
      </c>
      <c r="O39" s="35" t="s">
        <v>15</v>
      </c>
      <c r="P39" s="35" t="s">
        <v>15</v>
      </c>
    </row>
    <row r="40" spans="1:16" s="3" customFormat="1" x14ac:dyDescent="0.25">
      <c r="A40" s="45">
        <v>2</v>
      </c>
      <c r="B40" s="87" t="s">
        <v>12</v>
      </c>
      <c r="C40" s="87"/>
      <c r="D40" s="87"/>
      <c r="E40" s="87"/>
      <c r="F40" s="87"/>
      <c r="G40" s="47">
        <f t="shared" ref="G40:L40" si="11">G39</f>
        <v>167.5</v>
      </c>
      <c r="H40" s="47">
        <f t="shared" si="11"/>
        <v>0</v>
      </c>
      <c r="I40" s="47">
        <f t="shared" si="11"/>
        <v>197</v>
      </c>
      <c r="J40" s="47">
        <f t="shared" si="11"/>
        <v>0</v>
      </c>
      <c r="K40" s="47">
        <f t="shared" si="11"/>
        <v>256.7</v>
      </c>
      <c r="L40" s="47">
        <f t="shared" si="11"/>
        <v>0</v>
      </c>
      <c r="M40" s="45" t="s">
        <v>15</v>
      </c>
      <c r="N40" s="45" t="s">
        <v>15</v>
      </c>
      <c r="O40" s="45" t="s">
        <v>15</v>
      </c>
      <c r="P40" s="45" t="s">
        <v>15</v>
      </c>
    </row>
    <row r="41" spans="1:16" s="3" customFormat="1" x14ac:dyDescent="0.25">
      <c r="A41" s="133" t="s">
        <v>19</v>
      </c>
      <c r="B41" s="133"/>
      <c r="C41" s="133"/>
      <c r="D41" s="133"/>
      <c r="E41" s="133"/>
      <c r="F41" s="133"/>
      <c r="G41" s="49">
        <f t="shared" ref="G41:L41" si="12">G27+G40</f>
        <v>538.6</v>
      </c>
      <c r="H41" s="49">
        <f t="shared" si="12"/>
        <v>178.7</v>
      </c>
      <c r="I41" s="49">
        <f t="shared" si="12"/>
        <v>568.20000000000005</v>
      </c>
      <c r="J41" s="49">
        <f t="shared" si="12"/>
        <v>179</v>
      </c>
      <c r="K41" s="49">
        <f t="shared" si="12"/>
        <v>628</v>
      </c>
      <c r="L41" s="49">
        <f t="shared" si="12"/>
        <v>179</v>
      </c>
      <c r="M41" s="49" t="s">
        <v>15</v>
      </c>
      <c r="N41" s="49" t="s">
        <v>15</v>
      </c>
      <c r="O41" s="49" t="s">
        <v>15</v>
      </c>
      <c r="P41" s="49" t="s">
        <v>15</v>
      </c>
    </row>
    <row r="42" spans="1:16" s="3" customFormat="1" x14ac:dyDescent="0.25">
      <c r="A42" s="55"/>
      <c r="B42" s="55"/>
      <c r="C42" s="55"/>
      <c r="D42" s="55"/>
      <c r="E42" s="55"/>
      <c r="F42" s="55"/>
      <c r="G42" s="54"/>
      <c r="H42" s="54"/>
      <c r="I42" s="54"/>
      <c r="J42" s="54"/>
      <c r="K42" s="54"/>
      <c r="L42" s="54"/>
      <c r="M42" s="54"/>
      <c r="N42" s="54"/>
      <c r="O42" s="54"/>
      <c r="P42" s="54"/>
    </row>
    <row r="43" spans="1:16" ht="11.25" customHeight="1" x14ac:dyDescent="0.25">
      <c r="A43" s="135" t="s">
        <v>20</v>
      </c>
      <c r="B43" s="135"/>
      <c r="C43" s="134" t="s">
        <v>30</v>
      </c>
      <c r="D43" s="134"/>
      <c r="E43" s="134"/>
      <c r="F43" s="50" t="s">
        <v>25</v>
      </c>
      <c r="G43" s="51">
        <f>G22+G30+G35+G32</f>
        <v>197.5</v>
      </c>
      <c r="H43" s="51">
        <f t="shared" ref="H43:L43" si="13">H22+H30+H35+H32</f>
        <v>0</v>
      </c>
      <c r="I43" s="51">
        <f t="shared" si="13"/>
        <v>202</v>
      </c>
      <c r="J43" s="51">
        <f t="shared" si="13"/>
        <v>0</v>
      </c>
      <c r="K43" s="51">
        <f t="shared" si="13"/>
        <v>211.7</v>
      </c>
      <c r="L43" s="51">
        <f t="shared" si="13"/>
        <v>0</v>
      </c>
    </row>
    <row r="44" spans="1:16" ht="23.25" customHeight="1" x14ac:dyDescent="0.25">
      <c r="A44" s="135"/>
      <c r="B44" s="135"/>
      <c r="C44" s="134" t="s">
        <v>31</v>
      </c>
      <c r="D44" s="134"/>
      <c r="E44" s="134"/>
      <c r="F44" s="52" t="s">
        <v>94</v>
      </c>
      <c r="G44" s="53">
        <f t="shared" ref="G44:L44" si="14">G15+G18</f>
        <v>341.1</v>
      </c>
      <c r="H44" s="53">
        <f t="shared" si="14"/>
        <v>178.7</v>
      </c>
      <c r="I44" s="53">
        <f t="shared" si="14"/>
        <v>341.2</v>
      </c>
      <c r="J44" s="53">
        <f t="shared" si="14"/>
        <v>179</v>
      </c>
      <c r="K44" s="53">
        <f t="shared" si="14"/>
        <v>341.3</v>
      </c>
      <c r="L44" s="53">
        <f t="shared" si="14"/>
        <v>179</v>
      </c>
    </row>
    <row r="45" spans="1:16" ht="12.75" customHeight="1" x14ac:dyDescent="0.25">
      <c r="A45" s="135"/>
      <c r="B45" s="135"/>
      <c r="C45" s="136" t="s">
        <v>87</v>
      </c>
      <c r="D45" s="136"/>
      <c r="E45" s="136"/>
      <c r="F45" s="52" t="s">
        <v>100</v>
      </c>
      <c r="G45" s="53">
        <f>G33</f>
        <v>0</v>
      </c>
      <c r="H45" s="53">
        <f t="shared" ref="H45:L45" si="15">H33</f>
        <v>0</v>
      </c>
      <c r="I45" s="53">
        <f t="shared" si="15"/>
        <v>25</v>
      </c>
      <c r="J45" s="53">
        <f t="shared" si="15"/>
        <v>0</v>
      </c>
      <c r="K45" s="53">
        <f t="shared" si="15"/>
        <v>75</v>
      </c>
      <c r="L45" s="53">
        <f t="shared" si="15"/>
        <v>0</v>
      </c>
    </row>
    <row r="46" spans="1:16" ht="13.5" customHeight="1" x14ac:dyDescent="0.25">
      <c r="A46" s="135"/>
      <c r="B46" s="135"/>
      <c r="C46" s="132"/>
      <c r="D46" s="132"/>
      <c r="E46" s="132"/>
      <c r="F46" s="132"/>
      <c r="G46" s="49">
        <f t="shared" ref="G46:L46" si="16">SUM(G43:G45)</f>
        <v>538.6</v>
      </c>
      <c r="H46" s="49">
        <f t="shared" si="16"/>
        <v>178.7</v>
      </c>
      <c r="I46" s="49">
        <f t="shared" si="16"/>
        <v>568.20000000000005</v>
      </c>
      <c r="J46" s="49">
        <f t="shared" si="16"/>
        <v>179</v>
      </c>
      <c r="K46" s="49">
        <f t="shared" si="16"/>
        <v>628</v>
      </c>
      <c r="L46" s="49">
        <f t="shared" si="16"/>
        <v>179</v>
      </c>
    </row>
    <row r="48" spans="1:16" x14ac:dyDescent="0.25">
      <c r="G48" s="7"/>
      <c r="H48" s="7"/>
      <c r="I48" s="7"/>
      <c r="J48" s="7"/>
      <c r="K48" s="7"/>
      <c r="L48" s="7"/>
    </row>
    <row r="49" spans="7:12" x14ac:dyDescent="0.25">
      <c r="G49" s="7"/>
      <c r="H49" s="7"/>
      <c r="I49" s="7"/>
      <c r="J49" s="7"/>
      <c r="K49" s="7"/>
      <c r="L49" s="7"/>
    </row>
    <row r="50" spans="7:12" x14ac:dyDescent="0.25">
      <c r="G50" s="7"/>
      <c r="H50" s="7"/>
      <c r="I50" s="7"/>
      <c r="J50" s="7"/>
      <c r="K50" s="7"/>
      <c r="L50" s="7"/>
    </row>
  </sheetData>
  <mergeCells count="120">
    <mergeCell ref="C39:F39"/>
    <mergeCell ref="A35:A36"/>
    <mergeCell ref="B35:B36"/>
    <mergeCell ref="C35:C36"/>
    <mergeCell ref="N22:N23"/>
    <mergeCell ref="O22:O23"/>
    <mergeCell ref="C46:F46"/>
    <mergeCell ref="B40:F40"/>
    <mergeCell ref="A41:F41"/>
    <mergeCell ref="C30:C31"/>
    <mergeCell ref="C44:E44"/>
    <mergeCell ref="C43:E43"/>
    <mergeCell ref="A43:B46"/>
    <mergeCell ref="B30:B31"/>
    <mergeCell ref="C45:E45"/>
    <mergeCell ref="B32:B34"/>
    <mergeCell ref="D35:D36"/>
    <mergeCell ref="E35:E36"/>
    <mergeCell ref="E32:E34"/>
    <mergeCell ref="D32:D34"/>
    <mergeCell ref="C32:C34"/>
    <mergeCell ref="A37:A38"/>
    <mergeCell ref="B37:B38"/>
    <mergeCell ref="C37:C38"/>
    <mergeCell ref="D37:D38"/>
    <mergeCell ref="M37:M38"/>
    <mergeCell ref="M24:M25"/>
    <mergeCell ref="K23:K25"/>
    <mergeCell ref="L23:L25"/>
    <mergeCell ref="M35:M36"/>
    <mergeCell ref="M22:M23"/>
    <mergeCell ref="M30:M31"/>
    <mergeCell ref="C22:C25"/>
    <mergeCell ref="D22:D25"/>
    <mergeCell ref="E22:E25"/>
    <mergeCell ref="F23:F25"/>
    <mergeCell ref="G23:G25"/>
    <mergeCell ref="E37:E38"/>
    <mergeCell ref="A18:A19"/>
    <mergeCell ref="A32:A34"/>
    <mergeCell ref="C21:P21"/>
    <mergeCell ref="J15:J16"/>
    <mergeCell ref="K15:K16"/>
    <mergeCell ref="L15:L16"/>
    <mergeCell ref="A22:A25"/>
    <mergeCell ref="H23:H25"/>
    <mergeCell ref="I23:I25"/>
    <mergeCell ref="J23:J25"/>
    <mergeCell ref="B28:P28"/>
    <mergeCell ref="B27:F27"/>
    <mergeCell ref="C26:F26"/>
    <mergeCell ref="C29:P29"/>
    <mergeCell ref="M18:M19"/>
    <mergeCell ref="D30:D31"/>
    <mergeCell ref="E30:E31"/>
    <mergeCell ref="B22:B25"/>
    <mergeCell ref="N24:N25"/>
    <mergeCell ref="O24:O25"/>
    <mergeCell ref="P22:P23"/>
    <mergeCell ref="M1:P1"/>
    <mergeCell ref="A30:A31"/>
    <mergeCell ref="M32:M34"/>
    <mergeCell ref="I9:I10"/>
    <mergeCell ref="B18:B19"/>
    <mergeCell ref="D18:D19"/>
    <mergeCell ref="E18:E19"/>
    <mergeCell ref="C20:F20"/>
    <mergeCell ref="C18:C19"/>
    <mergeCell ref="C14:P14"/>
    <mergeCell ref="K9:K10"/>
    <mergeCell ref="M8:P8"/>
    <mergeCell ref="A6:P6"/>
    <mergeCell ref="M9:M10"/>
    <mergeCell ref="E8:E10"/>
    <mergeCell ref="A4:P4"/>
    <mergeCell ref="C15:C17"/>
    <mergeCell ref="D15:D17"/>
    <mergeCell ref="B8:B10"/>
    <mergeCell ref="F15:F16"/>
    <mergeCell ref="B13:P13"/>
    <mergeCell ref="G8:H8"/>
    <mergeCell ref="N9:P9"/>
    <mergeCell ref="A5:P5"/>
    <mergeCell ref="A2:P2"/>
    <mergeCell ref="A3:P3"/>
    <mergeCell ref="N18:N19"/>
    <mergeCell ref="O18:O19"/>
    <mergeCell ref="P18:P19"/>
    <mergeCell ref="B15:B17"/>
    <mergeCell ref="H15:H16"/>
    <mergeCell ref="I8:J8"/>
    <mergeCell ref="A11:P11"/>
    <mergeCell ref="G9:G10"/>
    <mergeCell ref="G15:G16"/>
    <mergeCell ref="I15:I16"/>
    <mergeCell ref="A15:A17"/>
    <mergeCell ref="F8:F10"/>
    <mergeCell ref="A12:P12"/>
    <mergeCell ref="E15:E17"/>
    <mergeCell ref="C8:C10"/>
    <mergeCell ref="D8:D10"/>
    <mergeCell ref="A8:A10"/>
    <mergeCell ref="K8:L8"/>
    <mergeCell ref="A7:P7"/>
    <mergeCell ref="H9:H10"/>
    <mergeCell ref="J9:J10"/>
    <mergeCell ref="L9:L10"/>
    <mergeCell ref="N37:N38"/>
    <mergeCell ref="O37:O38"/>
    <mergeCell ref="P37:P38"/>
    <mergeCell ref="P24:P25"/>
    <mergeCell ref="N30:N31"/>
    <mergeCell ref="O30:O31"/>
    <mergeCell ref="P30:P31"/>
    <mergeCell ref="N32:N34"/>
    <mergeCell ref="O32:O34"/>
    <mergeCell ref="P32:P34"/>
    <mergeCell ref="N35:N36"/>
    <mergeCell ref="O35:O36"/>
    <mergeCell ref="P35:P36"/>
  </mergeCells>
  <phoneticPr fontId="0" type="noConversion"/>
  <conditionalFormatting sqref="Q4:IP4 M8:M10 A4 A6:P6">
    <cfRule type="cellIs" dxfId="0" priority="1" stopIfTrue="1" operator="equal">
      <formula>0</formula>
    </cfRule>
  </conditionalFormatting>
  <printOptions horizontalCentered="1"/>
  <pageMargins left="0.39370078740157483" right="0.39370078740157483" top="0.98425196850393704" bottom="0.39370078740157483" header="0.59055118110236227" footer="0.51181102362204722"/>
  <pageSetup paperSize="9" firstPageNumber="6" orientation="landscape" useFirstPageNumber="1" r:id="rId1"/>
  <headerFooter alignWithMargins="0"/>
  <rowBreaks count="1" manualBreakCount="1">
    <brk id="27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7"/>
  <sheetViews>
    <sheetView zoomScale="130" zoomScaleNormal="130" workbookViewId="0">
      <selection activeCell="E10" sqref="E10"/>
    </sheetView>
  </sheetViews>
  <sheetFormatPr defaultColWidth="9.109375" defaultRowHeight="13.2" x14ac:dyDescent="0.25"/>
  <cols>
    <col min="1" max="1" width="9.6640625" style="10" customWidth="1"/>
    <col min="2" max="2" width="9.109375" style="10" customWidth="1"/>
    <col min="3" max="3" width="9.88671875" style="10" customWidth="1"/>
    <col min="4" max="4" width="8.6640625" style="10" customWidth="1"/>
    <col min="5" max="5" width="59.5546875" style="10" customWidth="1"/>
    <col min="6" max="6" width="10.33203125" style="10" customWidth="1"/>
    <col min="7" max="7" width="8.33203125" style="10" customWidth="1"/>
    <col min="8" max="9" width="9" style="10" customWidth="1"/>
    <col min="10" max="16384" width="9.109375" style="10"/>
  </cols>
  <sheetData>
    <row r="1" spans="1:11" x14ac:dyDescent="0.25">
      <c r="A1" s="15"/>
      <c r="B1" s="15"/>
      <c r="C1" s="15"/>
      <c r="D1" s="15"/>
      <c r="E1" s="15"/>
      <c r="F1" s="137"/>
      <c r="G1" s="137"/>
      <c r="H1" s="137"/>
      <c r="I1" s="137"/>
      <c r="J1"/>
      <c r="K1"/>
    </row>
    <row r="2" spans="1:11" x14ac:dyDescent="0.25">
      <c r="A2" s="138" t="s">
        <v>52</v>
      </c>
      <c r="B2" s="138"/>
      <c r="C2" s="138"/>
      <c r="D2" s="138"/>
      <c r="E2" s="138"/>
      <c r="F2" s="138"/>
      <c r="G2" s="138"/>
      <c r="H2" s="138"/>
      <c r="I2" s="138"/>
    </row>
    <row r="3" spans="1:11" x14ac:dyDescent="0.25">
      <c r="A3" s="139" t="s">
        <v>75</v>
      </c>
      <c r="B3" s="139"/>
      <c r="C3" s="139"/>
      <c r="D3" s="139"/>
      <c r="E3" s="139"/>
      <c r="F3" s="139"/>
      <c r="G3" s="139"/>
      <c r="H3" s="139"/>
      <c r="I3" s="139"/>
    </row>
    <row r="4" spans="1:11" x14ac:dyDescent="0.25">
      <c r="A4" s="140" t="s">
        <v>53</v>
      </c>
      <c r="B4" s="141"/>
      <c r="C4" s="141"/>
      <c r="D4" s="141"/>
      <c r="E4" s="141"/>
      <c r="F4" s="141"/>
      <c r="G4" s="141"/>
      <c r="H4" s="141"/>
      <c r="I4" s="141"/>
    </row>
    <row r="5" spans="1:11" s="16" customFormat="1" ht="15.6" x14ac:dyDescent="0.3">
      <c r="A5" s="142"/>
      <c r="B5" s="142"/>
      <c r="C5" s="142"/>
      <c r="D5" s="142"/>
      <c r="E5" s="142"/>
      <c r="F5" s="142"/>
      <c r="G5" s="142"/>
      <c r="H5" s="142"/>
      <c r="I5" s="142"/>
    </row>
    <row r="6" spans="1:11" s="17" customFormat="1" ht="30.6" x14ac:dyDescent="0.2">
      <c r="A6" s="38" t="s">
        <v>54</v>
      </c>
      <c r="B6" s="38" t="s">
        <v>55</v>
      </c>
      <c r="C6" s="38" t="s">
        <v>0</v>
      </c>
      <c r="D6" s="38" t="s">
        <v>1</v>
      </c>
      <c r="E6" s="38" t="s">
        <v>56</v>
      </c>
      <c r="F6" s="38" t="s">
        <v>57</v>
      </c>
      <c r="G6" s="38" t="s">
        <v>105</v>
      </c>
      <c r="H6" s="38" t="s">
        <v>111</v>
      </c>
      <c r="I6" s="38" t="s">
        <v>116</v>
      </c>
    </row>
    <row r="7" spans="1:11" s="18" customFormat="1" x14ac:dyDescent="0.25">
      <c r="A7" s="19">
        <v>3</v>
      </c>
      <c r="B7" s="19"/>
      <c r="C7" s="19"/>
      <c r="D7" s="19"/>
      <c r="E7" s="29" t="s">
        <v>78</v>
      </c>
      <c r="F7" s="28" t="s">
        <v>58</v>
      </c>
      <c r="G7" s="33">
        <v>9</v>
      </c>
      <c r="H7" s="33">
        <v>9</v>
      </c>
      <c r="I7" s="33">
        <v>10</v>
      </c>
    </row>
    <row r="8" spans="1:11" s="18" customFormat="1" ht="21" x14ac:dyDescent="0.25">
      <c r="A8" s="19">
        <v>3</v>
      </c>
      <c r="B8" s="19">
        <v>4</v>
      </c>
      <c r="C8" s="19">
        <v>1</v>
      </c>
      <c r="D8" s="19"/>
      <c r="E8" s="29" t="s">
        <v>79</v>
      </c>
      <c r="F8" s="28" t="s">
        <v>59</v>
      </c>
      <c r="G8" s="33">
        <v>16</v>
      </c>
      <c r="H8" s="33">
        <v>17</v>
      </c>
      <c r="I8" s="33">
        <v>17</v>
      </c>
    </row>
    <row r="9" spans="1:11" s="18" customFormat="1" x14ac:dyDescent="0.25">
      <c r="A9" s="19">
        <v>3</v>
      </c>
      <c r="B9" s="19">
        <v>4</v>
      </c>
      <c r="C9" s="19">
        <v>1</v>
      </c>
      <c r="D9" s="19"/>
      <c r="E9" s="29" t="s">
        <v>80</v>
      </c>
      <c r="F9" s="28" t="s">
        <v>60</v>
      </c>
      <c r="G9" s="33">
        <v>4</v>
      </c>
      <c r="H9" s="33">
        <v>5</v>
      </c>
      <c r="I9" s="33">
        <v>5</v>
      </c>
    </row>
    <row r="10" spans="1:11" s="18" customFormat="1" x14ac:dyDescent="0.25">
      <c r="A10" s="19">
        <v>3</v>
      </c>
      <c r="B10" s="19">
        <v>4</v>
      </c>
      <c r="C10" s="19">
        <v>1</v>
      </c>
      <c r="D10" s="19">
        <v>1</v>
      </c>
      <c r="E10" s="29" t="s">
        <v>81</v>
      </c>
      <c r="F10" s="28" t="s">
        <v>61</v>
      </c>
      <c r="G10" s="33">
        <f>'1 lentele'!N15</f>
        <v>13</v>
      </c>
      <c r="H10" s="33">
        <f>'1 lentele'!O15</f>
        <v>13</v>
      </c>
      <c r="I10" s="33">
        <f>'1 lentele'!P15</f>
        <v>13</v>
      </c>
    </row>
    <row r="11" spans="1:11" s="18" customFormat="1" x14ac:dyDescent="0.25">
      <c r="A11" s="19">
        <v>3</v>
      </c>
      <c r="B11" s="19">
        <v>4</v>
      </c>
      <c r="C11" s="19">
        <v>1</v>
      </c>
      <c r="D11" s="19">
        <v>1</v>
      </c>
      <c r="E11" s="29" t="s">
        <v>51</v>
      </c>
      <c r="F11" s="28" t="s">
        <v>62</v>
      </c>
      <c r="G11" s="33">
        <f>'1 lentele'!N16</f>
        <v>6</v>
      </c>
      <c r="H11" s="33">
        <f>'1 lentele'!O16</f>
        <v>7</v>
      </c>
      <c r="I11" s="33">
        <f>'1 lentele'!P16</f>
        <v>7</v>
      </c>
    </row>
    <row r="12" spans="1:11" s="18" customFormat="1" x14ac:dyDescent="0.25">
      <c r="A12" s="19">
        <v>3</v>
      </c>
      <c r="B12" s="19">
        <v>4</v>
      </c>
      <c r="C12" s="19">
        <v>1</v>
      </c>
      <c r="D12" s="19">
        <v>1</v>
      </c>
      <c r="E12" s="29" t="s">
        <v>50</v>
      </c>
      <c r="F12" s="28" t="s">
        <v>63</v>
      </c>
      <c r="G12" s="33">
        <f>SUM('1 lentele'!N17)</f>
        <v>2</v>
      </c>
      <c r="H12" s="33">
        <f>SUM('1 lentele'!O17)</f>
        <v>2</v>
      </c>
      <c r="I12" s="33">
        <f>SUM('1 lentele'!P17)</f>
        <v>2</v>
      </c>
    </row>
    <row r="13" spans="1:11" s="18" customFormat="1" ht="21" x14ac:dyDescent="0.25">
      <c r="A13" s="19">
        <v>3</v>
      </c>
      <c r="B13" s="19">
        <v>4</v>
      </c>
      <c r="C13" s="19">
        <v>1</v>
      </c>
      <c r="D13" s="19">
        <v>1</v>
      </c>
      <c r="E13" s="29" t="s">
        <v>82</v>
      </c>
      <c r="F13" s="28" t="s">
        <v>64</v>
      </c>
      <c r="G13" s="33">
        <f>'2 lentele'!T21+SUM('1 lentele'!N18)</f>
        <v>100</v>
      </c>
      <c r="H13" s="33">
        <f>'2 lentele'!U21+SUM('1 lentele'!O18)</f>
        <v>100</v>
      </c>
      <c r="I13" s="33">
        <f>'2 lentele'!V21+SUM('1 lentele'!P18)</f>
        <v>100</v>
      </c>
    </row>
    <row r="14" spans="1:11" s="18" customFormat="1" x14ac:dyDescent="0.25">
      <c r="A14" s="19">
        <v>3</v>
      </c>
      <c r="B14" s="19">
        <v>4</v>
      </c>
      <c r="C14" s="19">
        <v>1</v>
      </c>
      <c r="D14" s="19">
        <v>2</v>
      </c>
      <c r="E14" s="29" t="s">
        <v>48</v>
      </c>
      <c r="F14" s="28" t="s">
        <v>65</v>
      </c>
      <c r="G14" s="33">
        <f>'1 lentele'!N22</f>
        <v>7</v>
      </c>
      <c r="H14" s="33">
        <f>'1 lentele'!O22</f>
        <v>7</v>
      </c>
      <c r="I14" s="33">
        <f>'1 lentele'!P22</f>
        <v>7</v>
      </c>
    </row>
    <row r="15" spans="1:11" s="18" customFormat="1" x14ac:dyDescent="0.25">
      <c r="A15" s="19">
        <v>3</v>
      </c>
      <c r="B15" s="19">
        <v>4</v>
      </c>
      <c r="C15" s="19">
        <v>1</v>
      </c>
      <c r="D15" s="19">
        <v>2</v>
      </c>
      <c r="E15" s="29" t="s">
        <v>103</v>
      </c>
      <c r="F15" s="28" t="s">
        <v>101</v>
      </c>
      <c r="G15" s="33">
        <f>SUM('1 lentele'!N25)</f>
        <v>0</v>
      </c>
      <c r="H15" s="33">
        <f>SUM('1 lentele'!O25)</f>
        <v>0</v>
      </c>
      <c r="I15" s="33">
        <f>SUM('1 lentele'!P25)</f>
        <v>0</v>
      </c>
    </row>
    <row r="16" spans="1:11" s="18" customFormat="1" ht="21" x14ac:dyDescent="0.25">
      <c r="A16" s="19">
        <v>3</v>
      </c>
      <c r="B16" s="19">
        <v>4</v>
      </c>
      <c r="C16" s="19">
        <v>2</v>
      </c>
      <c r="D16" s="19"/>
      <c r="E16" s="30" t="s">
        <v>83</v>
      </c>
      <c r="F16" s="28" t="s">
        <v>66</v>
      </c>
      <c r="G16" s="33">
        <v>3</v>
      </c>
      <c r="H16" s="33">
        <v>3</v>
      </c>
      <c r="I16" s="33">
        <v>3</v>
      </c>
    </row>
    <row r="17" spans="1:9" s="18" customFormat="1" x14ac:dyDescent="0.25">
      <c r="A17" s="19">
        <v>3</v>
      </c>
      <c r="B17" s="19">
        <v>4</v>
      </c>
      <c r="C17" s="19">
        <v>2</v>
      </c>
      <c r="D17" s="19">
        <v>1</v>
      </c>
      <c r="E17" s="29" t="s">
        <v>47</v>
      </c>
      <c r="F17" s="28" t="s">
        <v>67</v>
      </c>
      <c r="G17" s="33">
        <f>'1 lentele'!N30</f>
        <v>8</v>
      </c>
      <c r="H17" s="33">
        <f>'1 lentele'!O30</f>
        <v>8</v>
      </c>
      <c r="I17" s="33">
        <f>'1 lentele'!P30</f>
        <v>8</v>
      </c>
    </row>
    <row r="18" spans="1:9" s="18" customFormat="1" x14ac:dyDescent="0.25">
      <c r="A18" s="19">
        <v>3</v>
      </c>
      <c r="B18" s="19">
        <v>4</v>
      </c>
      <c r="C18" s="19">
        <v>2</v>
      </c>
      <c r="D18" s="19">
        <v>1</v>
      </c>
      <c r="E18" s="29" t="s">
        <v>93</v>
      </c>
      <c r="F18" s="28" t="s">
        <v>68</v>
      </c>
      <c r="G18" s="33">
        <f>'1 lentele'!N32</f>
        <v>0</v>
      </c>
      <c r="H18" s="33">
        <f>'1 lentele'!O32</f>
        <v>0</v>
      </c>
      <c r="I18" s="33">
        <f>'1 lentele'!P32</f>
        <v>1</v>
      </c>
    </row>
    <row r="19" spans="1:9" s="18" customFormat="1" x14ac:dyDescent="0.25">
      <c r="A19" s="33">
        <v>3</v>
      </c>
      <c r="B19" s="34" t="s">
        <v>106</v>
      </c>
      <c r="C19" s="19">
        <v>2</v>
      </c>
      <c r="D19" s="19">
        <v>1</v>
      </c>
      <c r="E19" s="32" t="s">
        <v>91</v>
      </c>
      <c r="F19" s="28" t="s">
        <v>92</v>
      </c>
      <c r="G19" s="33">
        <f>SUM('1 lentele'!N35)</f>
        <v>1</v>
      </c>
      <c r="H19" s="33">
        <f>SUM('1 lentele'!O35)</f>
        <v>2</v>
      </c>
      <c r="I19" s="33">
        <f>SUM('1 lentele'!P35)</f>
        <v>2</v>
      </c>
    </row>
    <row r="20" spans="1:9" s="18" customFormat="1" x14ac:dyDescent="0.25">
      <c r="A20" s="33">
        <v>3</v>
      </c>
      <c r="B20" s="34" t="s">
        <v>106</v>
      </c>
      <c r="C20" s="19">
        <v>2</v>
      </c>
      <c r="D20" s="19">
        <v>1</v>
      </c>
      <c r="E20" s="32" t="s">
        <v>97</v>
      </c>
      <c r="F20" s="28" t="s">
        <v>99</v>
      </c>
      <c r="G20" s="33">
        <f>SUM('1 lentele'!N38)</f>
        <v>0</v>
      </c>
      <c r="H20" s="33">
        <f>SUM('1 lentele'!O38)</f>
        <v>0</v>
      </c>
      <c r="I20" s="33">
        <f>SUM('1 lentele'!P38)</f>
        <v>0</v>
      </c>
    </row>
    <row r="21" spans="1:9" s="18" customFormat="1" x14ac:dyDescent="0.25">
      <c r="A21" s="20"/>
      <c r="B21" s="21"/>
      <c r="C21" s="22"/>
      <c r="D21" s="22"/>
      <c r="E21" s="25"/>
      <c r="F21" s="23"/>
      <c r="G21" s="24"/>
      <c r="H21" s="24"/>
      <c r="I21" s="24"/>
    </row>
    <row r="22" spans="1:9" s="18" customFormat="1" x14ac:dyDescent="0.25">
      <c r="A22" s="20"/>
      <c r="B22" s="21"/>
      <c r="C22" s="22"/>
      <c r="D22" s="22"/>
      <c r="E22" s="22" t="s">
        <v>95</v>
      </c>
      <c r="F22" s="23"/>
      <c r="G22" s="24"/>
      <c r="H22" s="24"/>
      <c r="I22" s="24"/>
    </row>
    <row r="23" spans="1:9" s="18" customFormat="1" x14ac:dyDescent="0.25">
      <c r="A23" s="20"/>
      <c r="B23" s="21"/>
      <c r="C23" s="22"/>
      <c r="D23" s="22"/>
      <c r="E23" s="23"/>
      <c r="F23" s="23"/>
      <c r="G23" s="24"/>
      <c r="H23" s="24"/>
      <c r="I23" s="24"/>
    </row>
    <row r="24" spans="1:9" s="18" customFormat="1" x14ac:dyDescent="0.25">
      <c r="A24" s="20"/>
      <c r="B24" s="21"/>
      <c r="C24" s="22"/>
      <c r="D24" s="22"/>
      <c r="E24" s="23"/>
      <c r="F24" s="23"/>
      <c r="G24" s="24"/>
      <c r="H24" s="24"/>
      <c r="I24" s="24"/>
    </row>
    <row r="25" spans="1:9" x14ac:dyDescent="0.25">
      <c r="A25" s="26"/>
      <c r="B25" s="26"/>
      <c r="C25" s="26"/>
      <c r="D25" s="2"/>
      <c r="E25" s="2"/>
      <c r="F25" s="2"/>
      <c r="G25" s="27"/>
    </row>
    <row r="26" spans="1:9" x14ac:dyDescent="0.25">
      <c r="A26" s="26"/>
      <c r="B26" s="26"/>
      <c r="C26" s="26"/>
      <c r="D26" s="26"/>
      <c r="E26" s="26"/>
      <c r="F26" s="26"/>
    </row>
    <row r="27" spans="1:9" x14ac:dyDescent="0.25">
      <c r="A27" s="26"/>
      <c r="B27" s="26"/>
      <c r="C27" s="26"/>
      <c r="D27" s="26"/>
      <c r="E27" s="26"/>
      <c r="F27" s="26"/>
    </row>
  </sheetData>
  <mergeCells count="5">
    <mergeCell ref="F1:I1"/>
    <mergeCell ref="A2:I2"/>
    <mergeCell ref="A3:I3"/>
    <mergeCell ref="A4:I4"/>
    <mergeCell ref="A5:I5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8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3</vt:i4>
      </vt:variant>
    </vt:vector>
  </HeadingPairs>
  <TitlesOfParts>
    <vt:vector size="6" baseType="lpstr">
      <vt:lpstr>1b tesinys</vt:lpstr>
      <vt:lpstr>1 lentele</vt:lpstr>
      <vt:lpstr>2 lentele</vt:lpstr>
      <vt:lpstr>'1 lentele'!Print_Area</vt:lpstr>
      <vt:lpstr>'2 lentele'!Print_Area</vt:lpstr>
      <vt:lpstr>'1 lentele'!Print_Titles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Precision</cp:lastModifiedBy>
  <cp:lastPrinted>2022-02-10T15:59:52Z</cp:lastPrinted>
  <dcterms:created xsi:type="dcterms:W3CDTF">1996-10-14T23:33:28Z</dcterms:created>
  <dcterms:modified xsi:type="dcterms:W3CDTF">2023-01-18T17:49:55Z</dcterms:modified>
</cp:coreProperties>
</file>