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2023\"/>
    </mc:Choice>
  </mc:AlternateContent>
  <xr:revisionPtr revIDLastSave="0" documentId="13_ncr:1_{56D20DB2-9C9B-42A8-87D3-C089ABD482A5}" xr6:coauthVersionLast="47" xr6:coauthVersionMax="47" xr10:uidLastSave="{00000000-0000-0000-0000-000000000000}"/>
  <bookViews>
    <workbookView xWindow="-120" yWindow="-120" windowWidth="29040" windowHeight="15840" tabRatio="579" xr2:uid="{00000000-000D-0000-FFFF-FFFF00000000}"/>
  </bookViews>
  <sheets>
    <sheet name="1 lentelė " sheetId="32" r:id="rId1"/>
    <sheet name="2 lentelė" sheetId="31" r:id="rId2"/>
    <sheet name="3 lentelė " sheetId="33" r:id="rId3"/>
  </sheets>
  <calcPr calcId="191029"/>
</workbook>
</file>

<file path=xl/calcChain.xml><?xml version="1.0" encoding="utf-8"?>
<calcChain xmlns="http://schemas.openxmlformats.org/spreadsheetml/2006/main">
  <c r="Q17" i="31" l="1"/>
  <c r="P17" i="31"/>
  <c r="O17" i="31"/>
  <c r="N17" i="31"/>
  <c r="M17" i="31"/>
  <c r="L17" i="31"/>
  <c r="K17" i="31"/>
  <c r="J17" i="31"/>
  <c r="H17" i="31"/>
  <c r="G17" i="31"/>
  <c r="F17" i="31"/>
  <c r="E17" i="31"/>
  <c r="C17" i="31"/>
  <c r="R16" i="31"/>
  <c r="T16" i="31" s="1"/>
  <c r="R15" i="31"/>
  <c r="T15" i="31" s="1"/>
  <c r="R14" i="31"/>
  <c r="T14" i="31" s="1"/>
  <c r="R13" i="31"/>
  <c r="T13" i="31" s="1"/>
  <c r="R12" i="31"/>
  <c r="S12" i="31" s="1"/>
  <c r="I12" i="31"/>
  <c r="D12" i="31"/>
  <c r="U12" i="31" s="1"/>
  <c r="R11" i="31"/>
  <c r="S11" i="31" s="1"/>
  <c r="I11" i="31"/>
  <c r="D11" i="31"/>
  <c r="R10" i="31"/>
  <c r="S10" i="31" s="1"/>
  <c r="I10" i="31"/>
  <c r="D10" i="31"/>
  <c r="U10" i="31" s="1"/>
  <c r="R9" i="31"/>
  <c r="S9" i="31" s="1"/>
  <c r="I9" i="31"/>
  <c r="D9" i="31"/>
  <c r="D23" i="33"/>
  <c r="E23" i="33"/>
  <c r="F23" i="33"/>
  <c r="G23" i="33"/>
  <c r="H23" i="33"/>
  <c r="I23" i="33"/>
  <c r="J23" i="33"/>
  <c r="K23" i="33"/>
  <c r="L23" i="33"/>
  <c r="M23" i="33"/>
  <c r="N23" i="33"/>
  <c r="C23" i="33"/>
  <c r="D22" i="33"/>
  <c r="E22" i="33"/>
  <c r="F22" i="33"/>
  <c r="G22" i="33"/>
  <c r="H22" i="33"/>
  <c r="I22" i="33"/>
  <c r="J22" i="33"/>
  <c r="K22" i="33"/>
  <c r="L22" i="33"/>
  <c r="M22" i="33"/>
  <c r="N22" i="33"/>
  <c r="C22" i="33"/>
  <c r="D19" i="32"/>
  <c r="E19" i="32"/>
  <c r="F19" i="32"/>
  <c r="G19" i="32"/>
  <c r="H19" i="32"/>
  <c r="I19" i="32"/>
  <c r="J19" i="32"/>
  <c r="K19" i="32"/>
  <c r="L19" i="32"/>
  <c r="M19" i="32"/>
  <c r="N19" i="32"/>
  <c r="O19" i="32"/>
  <c r="P19" i="32"/>
  <c r="Q19" i="32"/>
  <c r="R19" i="32"/>
  <c r="S19" i="32"/>
  <c r="T19" i="32"/>
  <c r="U19" i="32"/>
  <c r="V19" i="32"/>
  <c r="W19" i="32"/>
  <c r="X19" i="32"/>
  <c r="Y19" i="32"/>
  <c r="Z19" i="32"/>
  <c r="AA19" i="32"/>
  <c r="C19" i="32"/>
  <c r="D18" i="32"/>
  <c r="E18" i="32"/>
  <c r="F18" i="32"/>
  <c r="G18" i="32"/>
  <c r="H18" i="32"/>
  <c r="I18" i="32"/>
  <c r="J18" i="32"/>
  <c r="K18" i="32"/>
  <c r="L18" i="32"/>
  <c r="M18" i="32"/>
  <c r="N18" i="32"/>
  <c r="O18" i="32"/>
  <c r="P18" i="32"/>
  <c r="Q18" i="32"/>
  <c r="R18" i="32"/>
  <c r="S18" i="32"/>
  <c r="T18" i="32"/>
  <c r="U18" i="32"/>
  <c r="V18" i="32"/>
  <c r="W18" i="32"/>
  <c r="X18" i="32"/>
  <c r="Y18" i="32"/>
  <c r="Z18" i="32"/>
  <c r="AA18" i="32"/>
  <c r="C18" i="32"/>
  <c r="AB16" i="32"/>
  <c r="O21" i="33"/>
  <c r="O20" i="33"/>
  <c r="O19" i="33"/>
  <c r="O18" i="33"/>
  <c r="O17" i="33"/>
  <c r="O16" i="33"/>
  <c r="O15" i="33"/>
  <c r="O14" i="33"/>
  <c r="O13" i="33"/>
  <c r="O12" i="33"/>
  <c r="O11" i="33"/>
  <c r="O10" i="33"/>
  <c r="O9" i="33"/>
  <c r="O8" i="33"/>
  <c r="O7" i="33"/>
  <c r="AB17" i="32"/>
  <c r="AB15" i="32"/>
  <c r="AB14" i="32"/>
  <c r="AB13" i="32"/>
  <c r="AB12" i="32"/>
  <c r="AB11" i="32"/>
  <c r="AB10" i="32"/>
  <c r="AB9" i="32"/>
  <c r="AB8" i="32"/>
  <c r="AB7" i="32"/>
  <c r="O22" i="33" l="1"/>
  <c r="O23" i="33"/>
  <c r="AB18" i="32"/>
  <c r="AB19" i="32"/>
  <c r="S13" i="31"/>
  <c r="U13" i="31" s="1"/>
  <c r="S14" i="31"/>
  <c r="U14" i="31" s="1"/>
  <c r="S15" i="31"/>
  <c r="U15" i="31" s="1"/>
  <c r="S16" i="31"/>
  <c r="U16" i="31" s="1"/>
  <c r="I17" i="31"/>
  <c r="U11" i="31"/>
  <c r="T11" i="31"/>
  <c r="S17" i="31"/>
  <c r="U9" i="31"/>
  <c r="T10" i="31"/>
  <c r="T12" i="31"/>
  <c r="D17" i="31"/>
  <c r="R17" i="31"/>
  <c r="T9" i="31"/>
  <c r="U17" i="31" l="1"/>
  <c r="T17" i="31"/>
</calcChain>
</file>

<file path=xl/sharedStrings.xml><?xml version="1.0" encoding="utf-8"?>
<sst xmlns="http://schemas.openxmlformats.org/spreadsheetml/2006/main" count="147" uniqueCount="100">
  <si>
    <t>1.</t>
  </si>
  <si>
    <t>1.1.</t>
  </si>
  <si>
    <t>2.</t>
  </si>
  <si>
    <t>3.</t>
  </si>
  <si>
    <t>4.</t>
  </si>
  <si>
    <t>5.</t>
  </si>
  <si>
    <t>6.</t>
  </si>
  <si>
    <t>Eil. Nr.</t>
  </si>
  <si>
    <t xml:space="preserve">Melioracijai </t>
  </si>
  <si>
    <t>Iš jų darbo užmokesčiui</t>
  </si>
  <si>
    <t>Iš viso</t>
  </si>
  <si>
    <t>3.1.</t>
  </si>
  <si>
    <t>4.1.</t>
  </si>
  <si>
    <t>5.1.</t>
  </si>
  <si>
    <t>6.1.</t>
  </si>
  <si>
    <t>Asignavimų valdytojo įstaigos pavadinimas</t>
  </si>
  <si>
    <t>Ignalinos rajono savivaldybės administracija</t>
  </si>
  <si>
    <t>Didžiasalio  vaikų globos ir socialinės paramos šeimai centras</t>
  </si>
  <si>
    <t>Dūkšto  globos namai</t>
  </si>
  <si>
    <t>Ignalinos rajono priešgaisrinė tarnyba</t>
  </si>
  <si>
    <t>Ignalinos rajono savivaldybės visuomenės sveikatos biuras</t>
  </si>
  <si>
    <t>Neveiksnių asmenų būklės pežiūrėjimui užtikrinti</t>
  </si>
  <si>
    <t>1 lentelė</t>
  </si>
  <si>
    <t>Tūkst. eurų</t>
  </si>
  <si>
    <t xml:space="preserve">Ignalinos rajono savivaldybės administracijos Socialinės paramos ir kaimo reikalų skyrius </t>
  </si>
  <si>
    <t>Pirminės teisinės pagalbos funkcijai atlikti</t>
  </si>
  <si>
    <t>Civilinės būklės aktų registravimo funkcijai atlikti</t>
  </si>
  <si>
    <t>Žemės ūkio funkcijoms atlikti</t>
  </si>
  <si>
    <t>Savivaldybėms priskirtiems archyviniams dokumentams tvarkyti</t>
  </si>
  <si>
    <t>Socialinėms išmokoms ir kompensacijoms skaičiuoti ir mokėti</t>
  </si>
  <si>
    <t>Jaunimo teisių apsaugai</t>
  </si>
  <si>
    <t>Būsto nuomos mokesčio daliai kompensuoti</t>
  </si>
  <si>
    <t>Savivaldybių patvirtintoms užimtumo didinimo programoms įgyvendinti</t>
  </si>
  <si>
    <t>Gyventojų registro tvarkymo  ir duomenų teikimo valstybės registrams funkcijai atlikti</t>
  </si>
  <si>
    <t>Gyvenamosios vietos deklaravimo duomenų ir gyvenamosios vietos neturinčių asmenų apskaitos duomenų tvarkymo funkcijai atlikti</t>
  </si>
  <si>
    <t>Priešgaisrinės saugos funkcijai atlikti</t>
  </si>
  <si>
    <t>Civilinės saugos funkcijai atlikti</t>
  </si>
  <si>
    <t>Socialinei paramai mokiniams</t>
  </si>
  <si>
    <t>Socialinėms paslaugoms</t>
  </si>
  <si>
    <t>Savivaldybei priskirtos valstybinės žemės ir kito valstybės  turto valdymo, naudojimo ir disponavimo juo patikėjimo teise funkcijai atlikti</t>
  </si>
  <si>
    <t>Duomenims suteiktos valstybės pagalbos ir nereikšmingos pagalbos registrui teikti</t>
  </si>
  <si>
    <t>Ignalinos rajono socialinių paslaugų centras</t>
  </si>
  <si>
    <t>Valstybinės kalbos vartojimo ir taisyklingumo kontrolės funkcijai atlikti</t>
  </si>
  <si>
    <t>Savivaldybėms priskirtų geodezijos ir kartografijos darbų organizavimas ir vykdymas</t>
  </si>
  <si>
    <t xml:space="preserve"> 3 lentelė</t>
  </si>
  <si>
    <t>Klasėms, skirtoms specialiųjų ugdymosi poreikių turintiems mokiniams, išlaikyti</t>
  </si>
  <si>
    <t>Valstybės biudžeto lėšų dotacija iš Finansų ministerijos Finansų politikos formavimo ir įgyvendinimo programos</t>
  </si>
  <si>
    <t>Valstybės biudžeto lėšos akredituotai vaikų dienos socialinei priežiūrai organizuoti, teikti ir administruoti</t>
  </si>
  <si>
    <t>Valstybės biudžeto lėšos neformaliajam vaikų švietimui</t>
  </si>
  <si>
    <t>Kelių priežiūros ir plėtros programos lėšos vietinės reikšmės keliams ir gatvėms tiesti, rekonstruoti, taisyti (remontuoti), prižiūrėti ir saugaus eismo sąlygoms užtikrinti</t>
  </si>
  <si>
    <t>Ignalinos r. Vidiškių gimnazija</t>
  </si>
  <si>
    <t>Ignalinos r. Didžiasalio „Ryto“ gimnazija</t>
  </si>
  <si>
    <t>Ignalinos  „Šaltinėlio“ mokykla</t>
  </si>
  <si>
    <t>Ignalinos rajono savivaldybės viešoji biblioteka</t>
  </si>
  <si>
    <t>Valstybės biudžeto lėšos savivaldybių viešosioms bibliotekoms dokumentams įsigyti</t>
  </si>
  <si>
    <t>7.</t>
  </si>
  <si>
    <t>8.</t>
  </si>
  <si>
    <t xml:space="preserve"> Ignalinos rajono savivaldybės administracijos Socialinės paramos ir kaimo reikalų skyrius                </t>
  </si>
  <si>
    <t>Ignalinos rajono švietimo ir sporto paslaugų centras</t>
  </si>
  <si>
    <t>2 lentelė</t>
  </si>
  <si>
    <t>Lėšos ugdymo planui įgyvendinti</t>
  </si>
  <si>
    <t>Vadovėliams ir kitoms mokymo priemonėms</t>
  </si>
  <si>
    <t>Mokinių pažintinei veiklai ir profesiniam orientavimui</t>
  </si>
  <si>
    <t>Mokytojų ir kitų ugdymo procese dalyvaujančių asmenų kvalifikacijai tobulinti</t>
  </si>
  <si>
    <t>IKT diegti ir naudoti</t>
  </si>
  <si>
    <t>Mokyklai apskaičiuotos mokymo lėšos</t>
  </si>
  <si>
    <t>Ugdymo procesui organizuoti ir valdyti</t>
  </si>
  <si>
    <t>Švietimo pagalbai</t>
  </si>
  <si>
    <t>Formalųjį švietimą papildančioms programoms finansuoti</t>
  </si>
  <si>
    <t>Skaitmeninio ugdymo plėtrai</t>
  </si>
  <si>
    <t>Ugdymo finansavimo poreikių skirtumams sumažinti</t>
  </si>
  <si>
    <t>Savivaldybei apskaičiuotos mokymo lėšos</t>
  </si>
  <si>
    <t>Iš viso mokymo lėšos</t>
  </si>
  <si>
    <t>Ignalinos rajono švietimo pagalbos tarnyba</t>
  </si>
  <si>
    <t>Ignalinos Miko Petrausko  muzikos mokykla</t>
  </si>
  <si>
    <t>Ignalinos Česlovo Kudabos gimnazija</t>
  </si>
  <si>
    <t>Bibliotekų darbuotojams išlaikyti</t>
  </si>
  <si>
    <t>Dūkšto globos namai</t>
  </si>
  <si>
    <t>2.1.</t>
  </si>
  <si>
    <t>7.1.</t>
  </si>
  <si>
    <r>
      <t xml:space="preserve">Koordinuotai teikiamų </t>
    </r>
    <r>
      <rPr>
        <sz val="9"/>
        <color indexed="8"/>
        <rFont val="Times New Roman"/>
        <family val="1"/>
        <charset val="186"/>
      </rPr>
      <t>paslaugų vaikams nuo gimimo iki 18 metų (turintiems didelių ir labai didelių specialiųjų ugdymosi poreikių – iki 21 metų) ir vaiko atstovams pagal įstatymą koordinavimui finansuoti</t>
    </r>
  </si>
  <si>
    <t>Valstybės biudžeto lėšos socialinės reabilitacijos palaugų neįgaliesiems teikimo bendruomenėje projektams finansuoti ir administruoti</t>
  </si>
  <si>
    <t>Valstybės biudžeto lėšos socialinių paslaugų srities darbuotojų minimaliesiems pareiginės algos pastoviosios dalies koeficientams didinti</t>
  </si>
  <si>
    <t>Valstybės biudžeto lėšos socialinių paslaugų šakos kolektyvinėje sutartyje nustatytiems įsipareigojimams įgyvendinti</t>
  </si>
  <si>
    <t xml:space="preserve"> Valstybės biudžeto lėšos kompleksinėms paslaugoms  šeimai organizuoti </t>
  </si>
  <si>
    <t>Valstybės biudžeto lėšos kompensacijoms už būsto suteikimą užsieniečiams, pasitraukusiems iš Ukrainos dėl Rusijos Federacijos karinių veiksmų Ukrainoje</t>
  </si>
  <si>
    <t>2023 METŲ SPECIALIOS TIKSLINĖS DOTACIJOS, SKIRTOS VALSTYBINĖMS (PERDUOTOMS SAVIVALDYBĖMS) FUNKCIJOMS VYKDYTI, PASKIRSTYMAS ASIGNAVIMŲ VALDYTOJŲ ĮSTAIGOMS</t>
  </si>
  <si>
    <t>Aiškinamojo rašto prie 2023 metų biudžeto  projekto</t>
  </si>
  <si>
    <t>2023 METŲ  KITOS  SPECIALIOS TIKSLINĖS DOTACIJOS PASKIRSTYMAS ASIGNAVIMŲ VALDYTOJŲ ĮSTAIGOMS</t>
  </si>
  <si>
    <t>5.1</t>
  </si>
  <si>
    <t>2023 METŲ SPECIALIOS TIKSLINĖS DOTACIJOS UGDYMO REIKMĖMS FINANSUOTI PASKIRSTYMAS ASIGNAVIMŲ VALDYTOJŲ ĮSTAIGOMS</t>
  </si>
  <si>
    <t>____________________________________________</t>
  </si>
  <si>
    <t>_______________________________________</t>
  </si>
  <si>
    <t>Karo prievolės ir mobilizacijos administravimo funkcijai atlikti</t>
  </si>
  <si>
    <t xml:space="preserve">Pasirengti Astravo atominės elektrinės branduolinei avarijai </t>
  </si>
  <si>
    <t>Plėtoti sveiką gyvenseną ir stiprinti sveikos gyvensenos įgūdžius ugdymo įstaigose ir bendruomenėse,  vykdyti visuomenės sveikatos stebėseną savivaldybėse</t>
  </si>
  <si>
    <t>Plėtoti visuomenės psichikos sveikatos paslaugų prieinamumą, ankstyvojo savižudybių atpažinimo ir kompleksinės pagalbos teikimo sistemą</t>
  </si>
  <si>
    <t>Mokymosi pasiekimų patikrinimams organizuoti ir vykdyti</t>
  </si>
  <si>
    <t>Pedagoginei psichologinei pagalbai organizuoti</t>
  </si>
  <si>
    <t>Valstybės biudžeto lėšos asmeninei pagalbai teikti ir administruoti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</si>
</sst>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1">
    <font>
      <sz val="10"/>
      <name val="Arial"/>
      <charset val="186"/>
    </font>
    <font>
      <sz val="9"/>
      <name val="Times New Roman Baltic"/>
      <family val="1"/>
      <charset val="186"/>
    </font>
    <font>
      <b/>
      <sz val="12"/>
      <name val="Times New Roman Baltic"/>
      <family val="1"/>
      <charset val="186"/>
    </font>
    <font>
      <sz val="10"/>
      <name val="Times New Roman Baltic"/>
      <charset val="186"/>
    </font>
    <font>
      <sz val="9"/>
      <name val="Palemonas"/>
      <family val="1"/>
      <charset val="186"/>
    </font>
    <font>
      <sz val="10"/>
      <name val="Times New Roman"/>
      <family val="1"/>
      <charset val="186"/>
    </font>
    <font>
      <sz val="12"/>
      <name val="Times New Roman"/>
      <family val="1"/>
      <charset val="186"/>
    </font>
    <font>
      <sz val="10"/>
      <name val="Times New Roman Baltic"/>
      <family val="1"/>
      <charset val="186"/>
    </font>
    <font>
      <sz val="11"/>
      <color indexed="8"/>
      <name val="Calibri"/>
      <family val="2"/>
      <charset val="186"/>
    </font>
    <font>
      <sz val="10"/>
      <name val="Palemonas"/>
      <family val="1"/>
      <charset val="186"/>
    </font>
    <font>
      <sz val="10"/>
      <color indexed="8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sz val="11"/>
      <name val="Palemonas"/>
      <family val="1"/>
      <charset val="186"/>
    </font>
    <font>
      <sz val="11"/>
      <color indexed="8"/>
      <name val="Times New Roman"/>
      <family val="1"/>
      <charset val="186"/>
    </font>
    <font>
      <b/>
      <sz val="11"/>
      <color indexed="8"/>
      <name val="Times New Roman"/>
      <family val="1"/>
      <charset val="186"/>
    </font>
    <font>
      <sz val="9"/>
      <color indexed="8"/>
      <name val="Times New Roman"/>
      <family val="1"/>
      <charset val="186"/>
    </font>
    <font>
      <b/>
      <sz val="10"/>
      <name val="Times New Roman Baltic"/>
      <charset val="186"/>
    </font>
    <font>
      <sz val="8"/>
      <name val="Times New Roman Baltic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81">
    <xf numFmtId="0" fontId="0" fillId="0" borderId="0" xfId="0"/>
    <xf numFmtId="0" fontId="4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1" fillId="0" borderId="0" xfId="0" applyFont="1"/>
    <xf numFmtId="0" fontId="6" fillId="0" borderId="0" xfId="0" applyFont="1" applyAlignment="1">
      <alignment vertical="center"/>
    </xf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1" fontId="1" fillId="0" borderId="0" xfId="0" applyNumberFormat="1" applyFont="1"/>
    <xf numFmtId="164" fontId="1" fillId="0" borderId="0" xfId="0" applyNumberFormat="1" applyFont="1"/>
    <xf numFmtId="0" fontId="5" fillId="0" borderId="0" xfId="0" applyFont="1"/>
    <xf numFmtId="0" fontId="1" fillId="0" borderId="0" xfId="0" applyFont="1" applyAlignment="1">
      <alignment horizontal="left" wrapText="1"/>
    </xf>
    <xf numFmtId="164" fontId="7" fillId="0" borderId="0" xfId="0" applyNumberFormat="1" applyFont="1"/>
    <xf numFmtId="164" fontId="7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 textRotation="90" wrapText="1"/>
    </xf>
    <xf numFmtId="0" fontId="1" fillId="0" borderId="1" xfId="0" applyFont="1" applyBorder="1" applyAlignment="1">
      <alignment horizontal="center" textRotation="90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vertical="top"/>
    </xf>
    <xf numFmtId="0" fontId="4" fillId="0" borderId="1" xfId="0" applyFont="1" applyBorder="1" applyAlignment="1">
      <alignment horizontal="left" vertical="top" wrapText="1"/>
    </xf>
    <xf numFmtId="16" fontId="1" fillId="0" borderId="1" xfId="0" applyNumberFormat="1" applyFont="1" applyBorder="1" applyAlignment="1">
      <alignment vertical="top"/>
    </xf>
    <xf numFmtId="0" fontId="13" fillId="0" borderId="0" xfId="0" applyFont="1"/>
    <xf numFmtId="0" fontId="14" fillId="0" borderId="0" xfId="0" applyFont="1"/>
    <xf numFmtId="164" fontId="16" fillId="0" borderId="1" xfId="1" applyNumberFormat="1" applyFont="1" applyBorder="1" applyAlignment="1">
      <alignment wrapText="1"/>
    </xf>
    <xf numFmtId="164" fontId="16" fillId="0" borderId="1" xfId="1" applyNumberFormat="1" applyFont="1" applyBorder="1" applyAlignment="1">
      <alignment horizontal="center" vertical="center" wrapText="1"/>
    </xf>
    <xf numFmtId="164" fontId="17" fillId="0" borderId="1" xfId="1" applyNumberFormat="1" applyFont="1" applyBorder="1" applyAlignment="1">
      <alignment vertical="center" wrapText="1"/>
    </xf>
    <xf numFmtId="164" fontId="16" fillId="0" borderId="1" xfId="1" applyNumberFormat="1" applyFont="1" applyBorder="1" applyAlignment="1">
      <alignment vertical="center" wrapText="1"/>
    </xf>
    <xf numFmtId="1" fontId="7" fillId="0" borderId="0" xfId="0" applyNumberFormat="1" applyFont="1"/>
    <xf numFmtId="1" fontId="7" fillId="0" borderId="4" xfId="0" applyNumberFormat="1" applyFont="1" applyBorder="1"/>
    <xf numFmtId="164" fontId="20" fillId="0" borderId="0" xfId="0" applyNumberFormat="1" applyFont="1"/>
    <xf numFmtId="0" fontId="2" fillId="0" borderId="0" xfId="0" applyFont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right" vertical="center"/>
    </xf>
    <xf numFmtId="1" fontId="7" fillId="0" borderId="1" xfId="0" applyNumberFormat="1" applyFont="1" applyBorder="1" applyAlignment="1">
      <alignment horizontal="right" vertical="center"/>
    </xf>
    <xf numFmtId="164" fontId="7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vertical="center"/>
    </xf>
    <xf numFmtId="1" fontId="7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top"/>
    </xf>
    <xf numFmtId="0" fontId="10" fillId="0" borderId="1" xfId="1" applyFont="1" applyBorder="1" applyAlignment="1">
      <alignment wrapText="1"/>
    </xf>
    <xf numFmtId="0" fontId="7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/>
    </xf>
    <xf numFmtId="0" fontId="7" fillId="0" borderId="1" xfId="0" applyFont="1" applyBorder="1"/>
    <xf numFmtId="1" fontId="7" fillId="0" borderId="1" xfId="0" applyNumberFormat="1" applyFont="1" applyBorder="1" applyAlignment="1">
      <alignment horizontal="center"/>
    </xf>
    <xf numFmtId="0" fontId="7" fillId="2" borderId="1" xfId="0" applyFont="1" applyFill="1" applyBorder="1"/>
    <xf numFmtId="0" fontId="19" fillId="2" borderId="1" xfId="0" applyFont="1" applyFill="1" applyBorder="1" applyAlignment="1">
      <alignment horizontal="left"/>
    </xf>
    <xf numFmtId="164" fontId="19" fillId="2" borderId="1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left" wrapText="1"/>
    </xf>
    <xf numFmtId="164" fontId="7" fillId="2" borderId="1" xfId="0" applyNumberFormat="1" applyFont="1" applyFill="1" applyBorder="1" applyAlignment="1">
      <alignment horizontal="center"/>
    </xf>
    <xf numFmtId="0" fontId="1" fillId="2" borderId="1" xfId="0" applyFont="1" applyFill="1" applyBorder="1"/>
    <xf numFmtId="0" fontId="3" fillId="2" borderId="1" xfId="0" applyFont="1" applyFill="1" applyBorder="1" applyAlignment="1">
      <alignment horizontal="left"/>
    </xf>
    <xf numFmtId="164" fontId="7" fillId="2" borderId="1" xfId="0" applyNumberFormat="1" applyFont="1" applyFill="1" applyBorder="1" applyAlignment="1">
      <alignment vertical="center"/>
    </xf>
    <xf numFmtId="164" fontId="7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wrapText="1"/>
    </xf>
    <xf numFmtId="0" fontId="15" fillId="0" borderId="1" xfId="0" applyFont="1" applyBorder="1" applyAlignment="1">
      <alignment horizontal="left" vertical="top" wrapText="1"/>
    </xf>
    <xf numFmtId="0" fontId="16" fillId="0" borderId="1" xfId="1" applyFont="1" applyBorder="1" applyAlignment="1">
      <alignment horizontal="left" vertical="top" wrapText="1"/>
    </xf>
    <xf numFmtId="0" fontId="12" fillId="0" borderId="1" xfId="1" applyFont="1" applyBorder="1" applyAlignment="1">
      <alignment horizontal="left" vertical="top" wrapText="1"/>
    </xf>
    <xf numFmtId="0" fontId="12" fillId="0" borderId="1" xfId="0" applyFont="1" applyBorder="1" applyAlignment="1">
      <alignment vertical="top"/>
    </xf>
    <xf numFmtId="0" fontId="5" fillId="0" borderId="1" xfId="0" applyFont="1" applyBorder="1" applyAlignment="1">
      <alignment vertical="top"/>
    </xf>
    <xf numFmtId="0" fontId="12" fillId="2" borderId="1" xfId="0" applyFont="1" applyFill="1" applyBorder="1"/>
    <xf numFmtId="164" fontId="12" fillId="2" borderId="1" xfId="0" applyNumberFormat="1" applyFont="1" applyFill="1" applyBorder="1"/>
    <xf numFmtId="164" fontId="11" fillId="2" borderId="1" xfId="0" applyNumberFormat="1" applyFont="1" applyFill="1" applyBorder="1"/>
    <xf numFmtId="164" fontId="16" fillId="2" borderId="1" xfId="1" applyNumberFormat="1" applyFont="1" applyFill="1" applyBorder="1" applyAlignment="1">
      <alignment horizontal="center" wrapText="1"/>
    </xf>
    <xf numFmtId="164" fontId="17" fillId="2" borderId="1" xfId="1" applyNumberFormat="1" applyFont="1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2" fillId="0" borderId="3" xfId="0" applyFont="1" applyBorder="1" applyAlignment="1">
      <alignment horizontal="center" textRotation="90" wrapText="1"/>
    </xf>
    <xf numFmtId="0" fontId="12" fillId="0" borderId="2" xfId="0" applyFont="1" applyBorder="1" applyAlignment="1">
      <alignment horizontal="center" textRotation="90" wrapText="1"/>
    </xf>
    <xf numFmtId="0" fontId="12" fillId="0" borderId="3" xfId="0" applyFont="1" applyBorder="1" applyAlignment="1">
      <alignment horizontal="left" textRotation="90" wrapText="1"/>
    </xf>
    <xf numFmtId="0" fontId="12" fillId="0" borderId="2" xfId="0" applyFont="1" applyBorder="1" applyAlignment="1">
      <alignment horizontal="left" textRotation="90" wrapText="1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textRotation="90" wrapText="1"/>
    </xf>
    <xf numFmtId="0" fontId="12" fillId="0" borderId="2" xfId="0" applyFont="1" applyBorder="1" applyAlignment="1">
      <alignment horizontal="center" vertical="center" textRotation="90" wrapText="1"/>
    </xf>
    <xf numFmtId="0" fontId="11" fillId="0" borderId="3" xfId="0" applyFont="1" applyBorder="1" applyAlignment="1">
      <alignment horizontal="center" textRotation="90" wrapText="1"/>
    </xf>
    <xf numFmtId="0" fontId="11" fillId="0" borderId="2" xfId="0" applyFont="1" applyBorder="1" applyAlignment="1">
      <alignment horizontal="center" textRotation="90" wrapText="1"/>
    </xf>
    <xf numFmtId="0" fontId="11" fillId="0" borderId="3" xfId="0" applyFont="1" applyBorder="1" applyAlignment="1">
      <alignment horizontal="center" vertical="center" textRotation="90" wrapText="1"/>
    </xf>
    <xf numFmtId="0" fontId="11" fillId="0" borderId="2" xfId="0" applyFont="1" applyBorder="1" applyAlignment="1">
      <alignment horizontal="center" vertical="center" textRotation="90" wrapText="1"/>
    </xf>
    <xf numFmtId="0" fontId="11" fillId="2" borderId="3" xfId="0" applyFont="1" applyFill="1" applyBorder="1" applyAlignment="1">
      <alignment horizontal="center" vertical="center" textRotation="90" wrapText="1"/>
    </xf>
    <xf numFmtId="0" fontId="11" fillId="2" borderId="2" xfId="0" applyFont="1" applyFill="1" applyBorder="1" applyAlignment="1">
      <alignment horizontal="center" vertical="center" textRotation="90" wrapText="1"/>
    </xf>
  </cellXfs>
  <cellStyles count="2">
    <cellStyle name="Įprastas" xfId="0" builtinId="0"/>
    <cellStyle name="Normal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4"/>
  <sheetViews>
    <sheetView tabSelected="1" zoomScaleNormal="100" workbookViewId="0">
      <selection activeCell="AB6" sqref="AB6"/>
    </sheetView>
  </sheetViews>
  <sheetFormatPr defaultRowHeight="12"/>
  <cols>
    <col min="1" max="1" width="3.5703125" style="4" customWidth="1"/>
    <col min="2" max="2" width="22.5703125" style="4" customWidth="1"/>
    <col min="3" max="3" width="6.42578125" style="4" customWidth="1"/>
    <col min="4" max="4" width="5.140625" style="4" customWidth="1"/>
    <col min="5" max="5" width="5.42578125" style="4" customWidth="1"/>
    <col min="6" max="6" width="6.42578125" style="4" customWidth="1"/>
    <col min="7" max="7" width="5.5703125" style="4" customWidth="1"/>
    <col min="8" max="9" width="7" style="4" customWidth="1"/>
    <col min="10" max="10" width="5.85546875" style="4" customWidth="1"/>
    <col min="11" max="12" width="6.28515625" style="4" customWidth="1"/>
    <col min="13" max="14" width="5.85546875" style="4" customWidth="1"/>
    <col min="15" max="15" width="4.7109375" style="4" customWidth="1"/>
    <col min="16" max="16" width="5.7109375" style="4" customWidth="1"/>
    <col min="17" max="20" width="5.85546875" style="4" customWidth="1"/>
    <col min="21" max="21" width="5.7109375" style="4" customWidth="1"/>
    <col min="22" max="22" width="5.85546875" style="4" customWidth="1"/>
    <col min="23" max="23" width="5.5703125" style="4" customWidth="1"/>
    <col min="24" max="28" width="6.5703125" style="4" customWidth="1"/>
    <col min="29" max="16384" width="9.140625" style="4"/>
  </cols>
  <sheetData>
    <row r="1" spans="1:35" ht="12.75" customHeight="1">
      <c r="S1" s="12"/>
      <c r="T1" s="12"/>
      <c r="U1" s="12" t="s">
        <v>87</v>
      </c>
      <c r="V1"/>
      <c r="W1"/>
      <c r="X1"/>
      <c r="Y1"/>
      <c r="Z1"/>
      <c r="AA1"/>
      <c r="AB1"/>
      <c r="AC1"/>
      <c r="AD1"/>
      <c r="AE1"/>
      <c r="AF1"/>
      <c r="AG1"/>
      <c r="AH1"/>
      <c r="AI1"/>
    </row>
    <row r="2" spans="1:35" ht="12.75" customHeight="1">
      <c r="S2" s="12"/>
      <c r="T2" s="12"/>
      <c r="U2" s="12" t="s">
        <v>22</v>
      </c>
      <c r="V2"/>
      <c r="W2"/>
      <c r="X2"/>
      <c r="Y2"/>
      <c r="Z2"/>
      <c r="AA2"/>
      <c r="AB2" s="5"/>
      <c r="AC2"/>
      <c r="AD2"/>
      <c r="AE2"/>
      <c r="AF2"/>
      <c r="AG2"/>
      <c r="AH2"/>
      <c r="AI2" s="5"/>
    </row>
    <row r="3" spans="1:35" ht="12.75" customHeight="1">
      <c r="T3"/>
      <c r="U3"/>
      <c r="V3"/>
      <c r="W3"/>
      <c r="X3"/>
      <c r="Y3"/>
      <c r="Z3"/>
      <c r="AA3"/>
      <c r="AB3" s="5"/>
      <c r="AC3"/>
      <c r="AD3"/>
      <c r="AE3"/>
      <c r="AF3"/>
      <c r="AG3"/>
      <c r="AH3"/>
      <c r="AI3" s="5"/>
    </row>
    <row r="4" spans="1:35" ht="33" customHeight="1">
      <c r="B4" s="67" t="s">
        <v>86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</row>
    <row r="5" spans="1:35" ht="13.9" customHeight="1">
      <c r="AB5" s="6" t="s">
        <v>23</v>
      </c>
    </row>
    <row r="6" spans="1:35" ht="239.45" customHeight="1">
      <c r="A6" s="7" t="s">
        <v>7</v>
      </c>
      <c r="B6" s="8" t="s">
        <v>15</v>
      </c>
      <c r="C6" s="16" t="s">
        <v>25</v>
      </c>
      <c r="D6" s="16" t="s">
        <v>26</v>
      </c>
      <c r="E6" s="16" t="s">
        <v>33</v>
      </c>
      <c r="F6" s="9" t="s">
        <v>27</v>
      </c>
      <c r="G6" s="9" t="s">
        <v>8</v>
      </c>
      <c r="H6" s="16" t="s">
        <v>39</v>
      </c>
      <c r="I6" s="16" t="s">
        <v>43</v>
      </c>
      <c r="J6" s="17" t="s">
        <v>28</v>
      </c>
      <c r="K6" s="16" t="s">
        <v>29</v>
      </c>
      <c r="L6" s="9" t="s">
        <v>37</v>
      </c>
      <c r="M6" s="9" t="s">
        <v>38</v>
      </c>
      <c r="N6" s="9" t="s">
        <v>30</v>
      </c>
      <c r="O6" s="9" t="s">
        <v>31</v>
      </c>
      <c r="P6" s="16" t="s">
        <v>32</v>
      </c>
      <c r="Q6" s="16" t="s">
        <v>93</v>
      </c>
      <c r="R6" s="16" t="s">
        <v>40</v>
      </c>
      <c r="S6" s="16" t="s">
        <v>34</v>
      </c>
      <c r="T6" s="9" t="s">
        <v>35</v>
      </c>
      <c r="U6" s="9" t="s">
        <v>36</v>
      </c>
      <c r="V6" s="16" t="s">
        <v>94</v>
      </c>
      <c r="W6" s="16" t="s">
        <v>42</v>
      </c>
      <c r="X6" s="16" t="s">
        <v>95</v>
      </c>
      <c r="Y6" s="16" t="s">
        <v>96</v>
      </c>
      <c r="Z6" s="9" t="s">
        <v>21</v>
      </c>
      <c r="AA6" s="9" t="s">
        <v>80</v>
      </c>
      <c r="AB6" s="9" t="s">
        <v>10</v>
      </c>
    </row>
    <row r="7" spans="1:35" ht="32.25" customHeight="1">
      <c r="A7" s="18" t="s">
        <v>0</v>
      </c>
      <c r="B7" s="2" t="s">
        <v>16</v>
      </c>
      <c r="C7" s="32">
        <v>4.0999999999999996</v>
      </c>
      <c r="D7" s="32">
        <v>21.1</v>
      </c>
      <c r="E7" s="32">
        <v>0.3</v>
      </c>
      <c r="F7" s="32">
        <v>186.1</v>
      </c>
      <c r="G7" s="32">
        <v>155</v>
      </c>
      <c r="H7" s="32">
        <v>0.1</v>
      </c>
      <c r="I7" s="32">
        <v>6.4</v>
      </c>
      <c r="J7" s="32">
        <v>19.100000000000001</v>
      </c>
      <c r="K7" s="32">
        <v>5.0999999999999996</v>
      </c>
      <c r="L7" s="3">
        <v>10.199999999999999</v>
      </c>
      <c r="M7" s="3"/>
      <c r="N7" s="32">
        <v>18</v>
      </c>
      <c r="O7" s="32">
        <v>7.9</v>
      </c>
      <c r="P7" s="32">
        <v>91.4</v>
      </c>
      <c r="Q7" s="32">
        <v>12.9</v>
      </c>
      <c r="R7" s="32">
        <v>0.5</v>
      </c>
      <c r="S7" s="32">
        <v>1.5</v>
      </c>
      <c r="T7" s="32"/>
      <c r="U7" s="32">
        <v>36.700000000000003</v>
      </c>
      <c r="V7" s="32">
        <v>14</v>
      </c>
      <c r="W7" s="32">
        <v>9</v>
      </c>
      <c r="X7" s="32"/>
      <c r="Y7" s="32"/>
      <c r="Z7" s="32">
        <v>1.4</v>
      </c>
      <c r="AA7" s="32">
        <v>27.4</v>
      </c>
      <c r="AB7" s="3">
        <f>SUM(C7:AA7)</f>
        <v>628.20000000000005</v>
      </c>
    </row>
    <row r="8" spans="1:35" ht="22.5" customHeight="1">
      <c r="A8" s="19" t="s">
        <v>1</v>
      </c>
      <c r="B8" s="2" t="s">
        <v>9</v>
      </c>
      <c r="C8" s="32">
        <v>4.0999999999999996</v>
      </c>
      <c r="D8" s="32">
        <v>20.8</v>
      </c>
      <c r="E8" s="32">
        <v>0.3</v>
      </c>
      <c r="F8" s="32">
        <v>178.7</v>
      </c>
      <c r="G8" s="32"/>
      <c r="H8" s="32"/>
      <c r="I8" s="32"/>
      <c r="J8" s="32">
        <v>16.600000000000001</v>
      </c>
      <c r="K8" s="32">
        <v>5</v>
      </c>
      <c r="L8" s="3">
        <v>10</v>
      </c>
      <c r="M8" s="3"/>
      <c r="N8" s="32">
        <v>17.7</v>
      </c>
      <c r="O8" s="32">
        <v>0.3</v>
      </c>
      <c r="P8" s="32">
        <v>23.9</v>
      </c>
      <c r="Q8" s="32">
        <v>11.3</v>
      </c>
      <c r="R8" s="32">
        <v>0.5</v>
      </c>
      <c r="S8" s="32">
        <v>1.5</v>
      </c>
      <c r="T8" s="32"/>
      <c r="U8" s="32">
        <v>25.7</v>
      </c>
      <c r="V8" s="32">
        <v>0</v>
      </c>
      <c r="W8" s="32">
        <v>8.9</v>
      </c>
      <c r="X8" s="32"/>
      <c r="Y8" s="32"/>
      <c r="Z8" s="32">
        <v>1.3</v>
      </c>
      <c r="AA8" s="32">
        <v>27</v>
      </c>
      <c r="AB8" s="3">
        <f t="shared" ref="AB8:AB17" si="0">SUM(C8:AA8)</f>
        <v>353.59999999999997</v>
      </c>
    </row>
    <row r="9" spans="1:35" ht="48" customHeight="1">
      <c r="A9" s="20" t="s">
        <v>2</v>
      </c>
      <c r="B9" s="1" t="s">
        <v>24</v>
      </c>
      <c r="C9" s="33"/>
      <c r="D9" s="33"/>
      <c r="E9" s="33"/>
      <c r="F9" s="33"/>
      <c r="G9" s="33"/>
      <c r="H9" s="34"/>
      <c r="I9" s="34"/>
      <c r="J9" s="33"/>
      <c r="K9" s="33">
        <v>170.7</v>
      </c>
      <c r="L9" s="35">
        <v>285</v>
      </c>
      <c r="M9" s="36">
        <v>146</v>
      </c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">
        <f t="shared" si="0"/>
        <v>601.70000000000005</v>
      </c>
    </row>
    <row r="10" spans="1:35" ht="30.75" customHeight="1">
      <c r="A10" s="19" t="s">
        <v>3</v>
      </c>
      <c r="B10" s="1" t="s">
        <v>20</v>
      </c>
      <c r="C10" s="33"/>
      <c r="D10" s="33"/>
      <c r="E10" s="33"/>
      <c r="F10" s="33"/>
      <c r="G10" s="33"/>
      <c r="H10" s="34"/>
      <c r="I10" s="34"/>
      <c r="J10" s="33"/>
      <c r="K10" s="33"/>
      <c r="L10" s="37"/>
      <c r="M10" s="38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>
        <v>102.8</v>
      </c>
      <c r="Y10" s="33">
        <v>28</v>
      </c>
      <c r="Z10" s="33"/>
      <c r="AA10" s="33"/>
      <c r="AB10" s="3">
        <f t="shared" si="0"/>
        <v>130.80000000000001</v>
      </c>
    </row>
    <row r="11" spans="1:35" ht="16.5" customHeight="1">
      <c r="A11" s="19" t="s">
        <v>11</v>
      </c>
      <c r="B11" s="2" t="s">
        <v>9</v>
      </c>
      <c r="C11" s="33"/>
      <c r="D11" s="33"/>
      <c r="E11" s="33"/>
      <c r="F11" s="33"/>
      <c r="G11" s="33"/>
      <c r="H11" s="34"/>
      <c r="I11" s="34"/>
      <c r="J11" s="33"/>
      <c r="K11" s="33"/>
      <c r="L11" s="36"/>
      <c r="M11" s="38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>
        <v>90.3</v>
      </c>
      <c r="Y11" s="33">
        <v>21.4</v>
      </c>
      <c r="Z11" s="33"/>
      <c r="AA11" s="33"/>
      <c r="AB11" s="3">
        <f t="shared" si="0"/>
        <v>111.69999999999999</v>
      </c>
    </row>
    <row r="12" spans="1:35" ht="20.25" customHeight="1">
      <c r="A12" s="19" t="s">
        <v>4</v>
      </c>
      <c r="B12" s="1" t="s">
        <v>18</v>
      </c>
      <c r="C12" s="33"/>
      <c r="D12" s="33"/>
      <c r="E12" s="33"/>
      <c r="F12" s="33"/>
      <c r="G12" s="33"/>
      <c r="H12" s="34"/>
      <c r="I12" s="34"/>
      <c r="J12" s="33"/>
      <c r="K12" s="33"/>
      <c r="L12" s="36"/>
      <c r="M12" s="36">
        <v>70</v>
      </c>
      <c r="N12" s="33"/>
      <c r="O12" s="33"/>
      <c r="P12" s="34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">
        <f t="shared" si="0"/>
        <v>70</v>
      </c>
    </row>
    <row r="13" spans="1:35" ht="20.25" customHeight="1">
      <c r="A13" s="19" t="s">
        <v>12</v>
      </c>
      <c r="B13" s="2" t="s">
        <v>9</v>
      </c>
      <c r="C13" s="33"/>
      <c r="D13" s="33"/>
      <c r="E13" s="33"/>
      <c r="F13" s="33"/>
      <c r="G13" s="33"/>
      <c r="H13" s="34"/>
      <c r="I13" s="34"/>
      <c r="J13" s="33"/>
      <c r="K13" s="33"/>
      <c r="L13" s="36"/>
      <c r="M13" s="36">
        <v>42</v>
      </c>
      <c r="N13" s="33"/>
      <c r="O13" s="33"/>
      <c r="P13" s="34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">
        <f t="shared" si="0"/>
        <v>42</v>
      </c>
    </row>
    <row r="14" spans="1:35" ht="22.5" customHeight="1">
      <c r="A14" s="21" t="s">
        <v>5</v>
      </c>
      <c r="B14" s="1" t="s">
        <v>19</v>
      </c>
      <c r="C14" s="33"/>
      <c r="D14" s="33"/>
      <c r="E14" s="33"/>
      <c r="F14" s="33"/>
      <c r="G14" s="33"/>
      <c r="H14" s="34"/>
      <c r="I14" s="34"/>
      <c r="J14" s="33"/>
      <c r="K14" s="33"/>
      <c r="L14" s="36"/>
      <c r="M14" s="38"/>
      <c r="N14" s="33"/>
      <c r="O14" s="33"/>
      <c r="P14" s="34"/>
      <c r="Q14" s="33"/>
      <c r="R14" s="33"/>
      <c r="S14" s="33"/>
      <c r="T14" s="33">
        <v>837.8</v>
      </c>
      <c r="U14" s="33"/>
      <c r="V14" s="33"/>
      <c r="W14" s="33"/>
      <c r="X14" s="33"/>
      <c r="Y14" s="33"/>
      <c r="Z14" s="33"/>
      <c r="AA14" s="33"/>
      <c r="AB14" s="3">
        <f t="shared" si="0"/>
        <v>837.8</v>
      </c>
    </row>
    <row r="15" spans="1:35" ht="17.25" customHeight="1">
      <c r="A15" s="21" t="s">
        <v>13</v>
      </c>
      <c r="B15" s="2" t="s">
        <v>9</v>
      </c>
      <c r="C15" s="33"/>
      <c r="D15" s="33"/>
      <c r="E15" s="33"/>
      <c r="F15" s="33"/>
      <c r="G15" s="33"/>
      <c r="H15" s="34"/>
      <c r="I15" s="34"/>
      <c r="J15" s="33"/>
      <c r="K15" s="33"/>
      <c r="L15" s="36"/>
      <c r="M15" s="38"/>
      <c r="N15" s="34"/>
      <c r="O15" s="33"/>
      <c r="P15" s="34"/>
      <c r="Q15" s="33"/>
      <c r="R15" s="33"/>
      <c r="S15" s="33"/>
      <c r="T15" s="33">
        <v>805</v>
      </c>
      <c r="U15" s="33"/>
      <c r="V15" s="33"/>
      <c r="W15" s="33"/>
      <c r="X15" s="33"/>
      <c r="Y15" s="33"/>
      <c r="Z15" s="33"/>
      <c r="AA15" s="33"/>
      <c r="AB15" s="3">
        <f t="shared" si="0"/>
        <v>805</v>
      </c>
    </row>
    <row r="16" spans="1:35" ht="25.5" customHeight="1">
      <c r="A16" s="19" t="s">
        <v>6</v>
      </c>
      <c r="B16" s="2" t="s">
        <v>41</v>
      </c>
      <c r="C16" s="33"/>
      <c r="D16" s="33"/>
      <c r="E16" s="33"/>
      <c r="F16" s="33"/>
      <c r="G16" s="33"/>
      <c r="H16" s="34"/>
      <c r="I16" s="34"/>
      <c r="J16" s="33"/>
      <c r="K16" s="33"/>
      <c r="L16" s="36"/>
      <c r="M16" s="36">
        <v>386.3</v>
      </c>
      <c r="N16" s="34"/>
      <c r="O16" s="33"/>
      <c r="P16" s="34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">
        <f>SUM(C16:AA16)</f>
        <v>386.3</v>
      </c>
      <c r="AC16" s="11"/>
    </row>
    <row r="17" spans="1:29" ht="16.5" customHeight="1">
      <c r="A17" s="19" t="s">
        <v>14</v>
      </c>
      <c r="B17" s="2" t="s">
        <v>9</v>
      </c>
      <c r="C17" s="33"/>
      <c r="D17" s="33"/>
      <c r="E17" s="33"/>
      <c r="F17" s="33"/>
      <c r="G17" s="33"/>
      <c r="H17" s="34"/>
      <c r="I17" s="34"/>
      <c r="J17" s="33"/>
      <c r="K17" s="33"/>
      <c r="L17" s="36"/>
      <c r="M17" s="36">
        <v>373.5</v>
      </c>
      <c r="N17" s="34"/>
      <c r="O17" s="33"/>
      <c r="P17" s="34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">
        <f t="shared" si="0"/>
        <v>373.5</v>
      </c>
      <c r="AC17" s="11"/>
    </row>
    <row r="18" spans="1:29" ht="22.5" customHeight="1">
      <c r="A18" s="52"/>
      <c r="B18" s="53" t="s">
        <v>10</v>
      </c>
      <c r="C18" s="54">
        <f>C7+C9+C10+C12+C14+C16</f>
        <v>4.0999999999999996</v>
      </c>
      <c r="D18" s="54">
        <f t="shared" ref="D18:AA18" si="1">D7+D9+D10+D12+D14+D16</f>
        <v>21.1</v>
      </c>
      <c r="E18" s="54">
        <f t="shared" si="1"/>
        <v>0.3</v>
      </c>
      <c r="F18" s="54">
        <f t="shared" si="1"/>
        <v>186.1</v>
      </c>
      <c r="G18" s="54">
        <f t="shared" si="1"/>
        <v>155</v>
      </c>
      <c r="H18" s="54">
        <f t="shared" si="1"/>
        <v>0.1</v>
      </c>
      <c r="I18" s="54">
        <f t="shared" si="1"/>
        <v>6.4</v>
      </c>
      <c r="J18" s="54">
        <f t="shared" si="1"/>
        <v>19.100000000000001</v>
      </c>
      <c r="K18" s="54">
        <f t="shared" si="1"/>
        <v>175.79999999999998</v>
      </c>
      <c r="L18" s="54">
        <f t="shared" si="1"/>
        <v>295.2</v>
      </c>
      <c r="M18" s="54">
        <f t="shared" si="1"/>
        <v>602.29999999999995</v>
      </c>
      <c r="N18" s="54">
        <f t="shared" si="1"/>
        <v>18</v>
      </c>
      <c r="O18" s="54">
        <f t="shared" si="1"/>
        <v>7.9</v>
      </c>
      <c r="P18" s="54">
        <f t="shared" si="1"/>
        <v>91.4</v>
      </c>
      <c r="Q18" s="54">
        <f t="shared" si="1"/>
        <v>12.9</v>
      </c>
      <c r="R18" s="54">
        <f t="shared" si="1"/>
        <v>0.5</v>
      </c>
      <c r="S18" s="54">
        <f t="shared" si="1"/>
        <v>1.5</v>
      </c>
      <c r="T18" s="54">
        <f t="shared" si="1"/>
        <v>837.8</v>
      </c>
      <c r="U18" s="54">
        <f t="shared" si="1"/>
        <v>36.700000000000003</v>
      </c>
      <c r="V18" s="54">
        <f t="shared" si="1"/>
        <v>14</v>
      </c>
      <c r="W18" s="54">
        <f t="shared" si="1"/>
        <v>9</v>
      </c>
      <c r="X18" s="54">
        <f t="shared" si="1"/>
        <v>102.8</v>
      </c>
      <c r="Y18" s="54">
        <f t="shared" si="1"/>
        <v>28</v>
      </c>
      <c r="Z18" s="54">
        <f t="shared" si="1"/>
        <v>1.4</v>
      </c>
      <c r="AA18" s="54">
        <f t="shared" si="1"/>
        <v>27.4</v>
      </c>
      <c r="AB18" s="55">
        <f>SUM(C18:AA18)</f>
        <v>2654.8</v>
      </c>
      <c r="AC18" s="11"/>
    </row>
    <row r="19" spans="1:29" ht="21" customHeight="1">
      <c r="A19" s="52"/>
      <c r="B19" s="56" t="s">
        <v>9</v>
      </c>
      <c r="C19" s="54">
        <f>C8+C11+C13+C15+C17</f>
        <v>4.0999999999999996</v>
      </c>
      <c r="D19" s="54">
        <f t="shared" ref="D19:AA19" si="2">D8+D11+D13+D15+D17</f>
        <v>20.8</v>
      </c>
      <c r="E19" s="54">
        <f t="shared" si="2"/>
        <v>0.3</v>
      </c>
      <c r="F19" s="54">
        <f t="shared" si="2"/>
        <v>178.7</v>
      </c>
      <c r="G19" s="54">
        <f t="shared" si="2"/>
        <v>0</v>
      </c>
      <c r="H19" s="54">
        <f t="shared" si="2"/>
        <v>0</v>
      </c>
      <c r="I19" s="54">
        <f t="shared" si="2"/>
        <v>0</v>
      </c>
      <c r="J19" s="54">
        <f t="shared" si="2"/>
        <v>16.600000000000001</v>
      </c>
      <c r="K19" s="54">
        <f t="shared" si="2"/>
        <v>5</v>
      </c>
      <c r="L19" s="54">
        <f t="shared" si="2"/>
        <v>10</v>
      </c>
      <c r="M19" s="54">
        <f t="shared" si="2"/>
        <v>415.5</v>
      </c>
      <c r="N19" s="54">
        <f t="shared" si="2"/>
        <v>17.7</v>
      </c>
      <c r="O19" s="54">
        <f t="shared" si="2"/>
        <v>0.3</v>
      </c>
      <c r="P19" s="54">
        <f t="shared" si="2"/>
        <v>23.9</v>
      </c>
      <c r="Q19" s="54">
        <f t="shared" si="2"/>
        <v>11.3</v>
      </c>
      <c r="R19" s="54">
        <f t="shared" si="2"/>
        <v>0.5</v>
      </c>
      <c r="S19" s="54">
        <f t="shared" si="2"/>
        <v>1.5</v>
      </c>
      <c r="T19" s="54">
        <f t="shared" si="2"/>
        <v>805</v>
      </c>
      <c r="U19" s="54">
        <f t="shared" si="2"/>
        <v>25.7</v>
      </c>
      <c r="V19" s="54">
        <f t="shared" si="2"/>
        <v>0</v>
      </c>
      <c r="W19" s="54">
        <f t="shared" si="2"/>
        <v>8.9</v>
      </c>
      <c r="X19" s="54">
        <f t="shared" si="2"/>
        <v>90.3</v>
      </c>
      <c r="Y19" s="54">
        <f t="shared" si="2"/>
        <v>21.4</v>
      </c>
      <c r="Z19" s="54">
        <f t="shared" si="2"/>
        <v>1.3</v>
      </c>
      <c r="AA19" s="54">
        <f t="shared" si="2"/>
        <v>27</v>
      </c>
      <c r="AB19" s="55">
        <f>SUM(C19:AA19)</f>
        <v>1685.8</v>
      </c>
      <c r="AC19" s="11"/>
    </row>
    <row r="20" spans="1:29" ht="14.25" customHeight="1">
      <c r="B20" s="13"/>
      <c r="C20" s="28"/>
      <c r="D20" s="28"/>
      <c r="E20" s="28"/>
      <c r="F20" s="28"/>
      <c r="G20" s="28"/>
      <c r="H20" s="28"/>
      <c r="I20" s="28"/>
      <c r="J20" s="28"/>
      <c r="K20" s="28"/>
      <c r="L20" s="29"/>
      <c r="M20" s="29"/>
      <c r="N20" s="29"/>
      <c r="O20" s="29"/>
      <c r="P20" s="29"/>
      <c r="Q20" s="29"/>
      <c r="R20" s="29"/>
      <c r="S20" s="28"/>
      <c r="T20" s="28"/>
      <c r="U20" s="28"/>
      <c r="V20" s="28"/>
      <c r="W20" s="28"/>
      <c r="X20" s="28"/>
      <c r="Y20" s="28"/>
      <c r="Z20" s="28"/>
      <c r="AA20" s="28"/>
      <c r="AB20" s="15"/>
      <c r="AC20" s="11"/>
    </row>
    <row r="21" spans="1:29" ht="10.5" customHeight="1">
      <c r="B21" s="13"/>
      <c r="C21" s="30"/>
      <c r="D21" s="30"/>
      <c r="E21" s="30"/>
      <c r="F21" s="30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5"/>
      <c r="AC21" s="11"/>
    </row>
    <row r="22" spans="1:29">
      <c r="C22" s="30"/>
      <c r="D22" s="30"/>
      <c r="E22" s="30"/>
      <c r="F22" s="30"/>
      <c r="G22" s="11"/>
      <c r="AA22" s="10"/>
      <c r="AB22" s="10"/>
    </row>
    <row r="23" spans="1:29">
      <c r="C23" s="30"/>
      <c r="D23" s="30"/>
      <c r="E23" s="30"/>
      <c r="F23" s="30"/>
      <c r="G23" s="11"/>
      <c r="K23" s="11"/>
      <c r="L23" s="11"/>
      <c r="AB23" s="10"/>
    </row>
    <row r="24" spans="1:29">
      <c r="C24" s="30"/>
      <c r="D24" s="30"/>
      <c r="E24" s="30"/>
      <c r="F24" s="30"/>
      <c r="G24" s="11"/>
      <c r="K24" s="11"/>
      <c r="L24" s="11"/>
    </row>
  </sheetData>
  <mergeCells count="1">
    <mergeCell ref="B4:AB4"/>
  </mergeCells>
  <pageMargins left="0.31496062992125984" right="0.11811023622047245" top="0.74803149606299213" bottom="0" header="0.31496062992125984" footer="0.31496062992125984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8"/>
  <sheetViews>
    <sheetView zoomScaleNormal="100" workbookViewId="0">
      <selection activeCell="T7" sqref="T7:T8"/>
    </sheetView>
  </sheetViews>
  <sheetFormatPr defaultRowHeight="12.75"/>
  <cols>
    <col min="1" max="1" width="3.85546875" customWidth="1"/>
    <col min="2" max="2" width="29.7109375" customWidth="1"/>
    <col min="3" max="3" width="7.5703125" customWidth="1"/>
    <col min="4" max="4" width="6.7109375" customWidth="1"/>
    <col min="5" max="5" width="8.85546875" customWidth="1"/>
    <col min="6" max="6" width="9.5703125" customWidth="1"/>
    <col min="7" max="7" width="8.85546875" customWidth="1"/>
    <col min="8" max="8" width="6.28515625" customWidth="1"/>
    <col min="9" max="9" width="8.85546875" customWidth="1"/>
    <col min="10" max="10" width="7" customWidth="1"/>
    <col min="11" max="11" width="6.7109375" customWidth="1"/>
    <col min="12" max="12" width="7.5703125" customWidth="1"/>
    <col min="13" max="13" width="7.85546875" customWidth="1"/>
    <col min="14" max="14" width="8.85546875" customWidth="1"/>
    <col min="15" max="15" width="7.28515625" customWidth="1"/>
    <col min="16" max="16" width="6.7109375" customWidth="1"/>
    <col min="17" max="17" width="8.85546875" customWidth="1"/>
    <col min="18" max="18" width="7.5703125" customWidth="1"/>
    <col min="19" max="20" width="8.85546875" customWidth="1"/>
    <col min="21" max="21" width="6.7109375" customWidth="1"/>
  </cols>
  <sheetData>
    <row r="1" spans="1:21">
      <c r="N1" s="12" t="s">
        <v>87</v>
      </c>
      <c r="O1" s="12"/>
      <c r="P1" s="12"/>
    </row>
    <row r="2" spans="1:21">
      <c r="N2" s="12" t="s">
        <v>59</v>
      </c>
      <c r="O2" s="12"/>
      <c r="P2" s="12"/>
    </row>
    <row r="5" spans="1:21" ht="15.75">
      <c r="A5" s="22"/>
      <c r="B5" s="23" t="s">
        <v>90</v>
      </c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</row>
    <row r="6" spans="1:21">
      <c r="T6" s="6" t="s">
        <v>23</v>
      </c>
    </row>
    <row r="7" spans="1:21" ht="27.75" customHeight="1">
      <c r="A7" s="72" t="s">
        <v>7</v>
      </c>
      <c r="B7" s="72" t="s">
        <v>15</v>
      </c>
      <c r="C7" s="68" t="s">
        <v>60</v>
      </c>
      <c r="D7" s="73" t="s">
        <v>9</v>
      </c>
      <c r="E7" s="68" t="s">
        <v>61</v>
      </c>
      <c r="F7" s="68" t="s">
        <v>62</v>
      </c>
      <c r="G7" s="70" t="s">
        <v>63</v>
      </c>
      <c r="H7" s="73" t="s">
        <v>64</v>
      </c>
      <c r="I7" s="75" t="s">
        <v>65</v>
      </c>
      <c r="J7" s="68" t="s">
        <v>66</v>
      </c>
      <c r="K7" s="73" t="s">
        <v>67</v>
      </c>
      <c r="L7" s="68" t="s">
        <v>97</v>
      </c>
      <c r="M7" s="68" t="s">
        <v>98</v>
      </c>
      <c r="N7" s="68" t="s">
        <v>68</v>
      </c>
      <c r="O7" s="68" t="s">
        <v>69</v>
      </c>
      <c r="P7" s="68" t="s">
        <v>76</v>
      </c>
      <c r="Q7" s="68" t="s">
        <v>70</v>
      </c>
      <c r="R7" s="77" t="s">
        <v>71</v>
      </c>
      <c r="S7" s="73" t="s">
        <v>9</v>
      </c>
      <c r="T7" s="79" t="s">
        <v>72</v>
      </c>
      <c r="U7" s="73" t="s">
        <v>9</v>
      </c>
    </row>
    <row r="8" spans="1:21" ht="162.75" customHeight="1">
      <c r="A8" s="72"/>
      <c r="B8" s="72"/>
      <c r="C8" s="69"/>
      <c r="D8" s="74"/>
      <c r="E8" s="69"/>
      <c r="F8" s="69"/>
      <c r="G8" s="71"/>
      <c r="H8" s="74"/>
      <c r="I8" s="76"/>
      <c r="J8" s="69"/>
      <c r="K8" s="74"/>
      <c r="L8" s="69"/>
      <c r="M8" s="69"/>
      <c r="N8" s="69"/>
      <c r="O8" s="69"/>
      <c r="P8" s="69"/>
      <c r="Q8" s="69"/>
      <c r="R8" s="78"/>
      <c r="S8" s="74"/>
      <c r="T8" s="80"/>
      <c r="U8" s="74"/>
    </row>
    <row r="9" spans="1:21" ht="32.25" customHeight="1">
      <c r="A9" s="60" t="s">
        <v>0</v>
      </c>
      <c r="B9" s="57" t="s">
        <v>75</v>
      </c>
      <c r="C9" s="25">
        <v>1344.6</v>
      </c>
      <c r="D9" s="25">
        <f>ROUND(1/1.0145*C9,1)</f>
        <v>1325.4</v>
      </c>
      <c r="E9" s="25">
        <v>16.100000000000001</v>
      </c>
      <c r="F9" s="25">
        <v>3.3</v>
      </c>
      <c r="G9" s="25">
        <v>6</v>
      </c>
      <c r="H9" s="25">
        <v>4.5999999999999996</v>
      </c>
      <c r="I9" s="26">
        <f>C9+E9+F9+G9+H9</f>
        <v>1374.5999999999997</v>
      </c>
      <c r="J9" s="25">
        <v>170.9</v>
      </c>
      <c r="K9" s="25">
        <v>206.5</v>
      </c>
      <c r="L9" s="25">
        <v>2</v>
      </c>
      <c r="M9" s="25"/>
      <c r="N9" s="25"/>
      <c r="O9" s="25">
        <v>7.3</v>
      </c>
      <c r="P9" s="25">
        <v>35.9</v>
      </c>
      <c r="Q9" s="27"/>
      <c r="R9" s="26">
        <f t="shared" ref="R9:R16" si="0">SUM(J9:Q9)</f>
        <v>422.59999999999997</v>
      </c>
      <c r="S9" s="25">
        <f>ROUND((R9-O9)/1.0145,1)</f>
        <v>409.4</v>
      </c>
      <c r="T9" s="66">
        <f t="shared" ref="T9:T16" si="1">I9+R9</f>
        <v>1797.1999999999996</v>
      </c>
      <c r="U9" s="25">
        <f t="shared" ref="U9:U16" si="2">D9+S9</f>
        <v>1734.8000000000002</v>
      </c>
    </row>
    <row r="10" spans="1:21" ht="20.25" customHeight="1">
      <c r="A10" s="60" t="s">
        <v>2</v>
      </c>
      <c r="B10" s="58" t="s">
        <v>50</v>
      </c>
      <c r="C10" s="25">
        <v>489.9</v>
      </c>
      <c r="D10" s="25">
        <f>ROUND(1/1.0145*C10,1)</f>
        <v>482.9</v>
      </c>
      <c r="E10" s="25">
        <v>4.5999999999999996</v>
      </c>
      <c r="F10" s="25">
        <v>0.9</v>
      </c>
      <c r="G10" s="25">
        <v>1.7</v>
      </c>
      <c r="H10" s="25">
        <v>1.3</v>
      </c>
      <c r="I10" s="26">
        <f>C10+E10+F10+G10+H10</f>
        <v>498.4</v>
      </c>
      <c r="J10" s="25">
        <v>70.599999999999994</v>
      </c>
      <c r="K10" s="25">
        <v>69</v>
      </c>
      <c r="L10" s="25"/>
      <c r="M10" s="25"/>
      <c r="N10" s="25"/>
      <c r="O10" s="25">
        <v>2.1</v>
      </c>
      <c r="P10" s="25">
        <v>10.199999999999999</v>
      </c>
      <c r="Q10" s="27"/>
      <c r="R10" s="26">
        <f t="shared" si="0"/>
        <v>151.89999999999998</v>
      </c>
      <c r="S10" s="25">
        <f t="shared" ref="S10:S16" si="3">ROUND((R10-O10)/1.0145,1)</f>
        <v>147.69999999999999</v>
      </c>
      <c r="T10" s="66">
        <f t="shared" si="1"/>
        <v>650.29999999999995</v>
      </c>
      <c r="U10" s="25">
        <f t="shared" si="2"/>
        <v>630.59999999999991</v>
      </c>
    </row>
    <row r="11" spans="1:21" ht="32.25" customHeight="1">
      <c r="A11" s="60" t="s">
        <v>3</v>
      </c>
      <c r="B11" s="58" t="s">
        <v>51</v>
      </c>
      <c r="C11" s="25">
        <v>660.6</v>
      </c>
      <c r="D11" s="25">
        <f>ROUND(1/1.0145*C11,1)</f>
        <v>651.20000000000005</v>
      </c>
      <c r="E11" s="25">
        <v>4.8</v>
      </c>
      <c r="F11" s="25">
        <v>1</v>
      </c>
      <c r="G11" s="25">
        <v>1.8</v>
      </c>
      <c r="H11" s="25">
        <v>1.4</v>
      </c>
      <c r="I11" s="26">
        <f>C11+E11+F11+G11+H11</f>
        <v>669.59999999999991</v>
      </c>
      <c r="J11" s="25">
        <v>76.099999999999994</v>
      </c>
      <c r="K11" s="25">
        <v>84.8</v>
      </c>
      <c r="L11" s="25"/>
      <c r="M11" s="25"/>
      <c r="N11" s="25"/>
      <c r="O11" s="25">
        <v>1.6</v>
      </c>
      <c r="P11" s="25">
        <v>8.1999999999999993</v>
      </c>
      <c r="Q11" s="27"/>
      <c r="R11" s="26">
        <f t="shared" si="0"/>
        <v>170.69999999999996</v>
      </c>
      <c r="S11" s="25">
        <f t="shared" si="3"/>
        <v>166.7</v>
      </c>
      <c r="T11" s="66">
        <f t="shared" si="1"/>
        <v>840.29999999999984</v>
      </c>
      <c r="U11" s="25">
        <f t="shared" si="2"/>
        <v>817.90000000000009</v>
      </c>
    </row>
    <row r="12" spans="1:21" ht="25.5" customHeight="1">
      <c r="A12" s="60" t="s">
        <v>4</v>
      </c>
      <c r="B12" s="58" t="s">
        <v>52</v>
      </c>
      <c r="C12" s="25">
        <v>514.79999999999995</v>
      </c>
      <c r="D12" s="25">
        <f>ROUND(1/1.0145*C12,1)</f>
        <v>507.4</v>
      </c>
      <c r="E12" s="25">
        <v>5.8</v>
      </c>
      <c r="F12" s="25">
        <v>1.2</v>
      </c>
      <c r="G12" s="25">
        <v>2.2000000000000002</v>
      </c>
      <c r="H12" s="25">
        <v>1.7</v>
      </c>
      <c r="I12" s="26">
        <f>C12+E12+F12+G12+H12</f>
        <v>525.70000000000005</v>
      </c>
      <c r="J12" s="25">
        <v>38.299999999999997</v>
      </c>
      <c r="K12" s="25">
        <v>91.8</v>
      </c>
      <c r="L12" s="25"/>
      <c r="M12" s="25"/>
      <c r="N12" s="25"/>
      <c r="O12" s="25"/>
      <c r="P12" s="25"/>
      <c r="Q12" s="27"/>
      <c r="R12" s="26">
        <f t="shared" si="0"/>
        <v>130.1</v>
      </c>
      <c r="S12" s="25">
        <f t="shared" si="3"/>
        <v>128.19999999999999</v>
      </c>
      <c r="T12" s="66">
        <f t="shared" si="1"/>
        <v>655.80000000000007</v>
      </c>
      <c r="U12" s="25">
        <f t="shared" si="2"/>
        <v>635.59999999999991</v>
      </c>
    </row>
    <row r="13" spans="1:21" ht="33" customHeight="1">
      <c r="A13" s="60" t="s">
        <v>5</v>
      </c>
      <c r="B13" s="58" t="s">
        <v>73</v>
      </c>
      <c r="C13" s="24"/>
      <c r="D13" s="24"/>
      <c r="E13" s="24"/>
      <c r="F13" s="24"/>
      <c r="G13" s="24"/>
      <c r="H13" s="24"/>
      <c r="I13" s="26"/>
      <c r="J13" s="27"/>
      <c r="K13" s="27"/>
      <c r="L13" s="27"/>
      <c r="M13" s="25">
        <v>47.3</v>
      </c>
      <c r="N13" s="25"/>
      <c r="O13" s="27"/>
      <c r="P13" s="27"/>
      <c r="Q13" s="27"/>
      <c r="R13" s="26">
        <f t="shared" si="0"/>
        <v>47.3</v>
      </c>
      <c r="S13" s="25">
        <f t="shared" si="3"/>
        <v>46.6</v>
      </c>
      <c r="T13" s="66">
        <f t="shared" si="1"/>
        <v>47.3</v>
      </c>
      <c r="U13" s="25">
        <f t="shared" si="2"/>
        <v>46.6</v>
      </c>
    </row>
    <row r="14" spans="1:21" ht="29.25" customHeight="1">
      <c r="A14" s="60" t="s">
        <v>6</v>
      </c>
      <c r="B14" s="58" t="s">
        <v>74</v>
      </c>
      <c r="C14" s="24"/>
      <c r="D14" s="24"/>
      <c r="E14" s="24"/>
      <c r="F14" s="24"/>
      <c r="G14" s="24"/>
      <c r="H14" s="24"/>
      <c r="I14" s="26"/>
      <c r="J14" s="27"/>
      <c r="K14" s="27"/>
      <c r="L14" s="27"/>
      <c r="M14" s="25"/>
      <c r="N14" s="25">
        <v>7.6</v>
      </c>
      <c r="O14" s="27"/>
      <c r="P14" s="27"/>
      <c r="Q14" s="27"/>
      <c r="R14" s="26">
        <f t="shared" si="0"/>
        <v>7.6</v>
      </c>
      <c r="S14" s="25">
        <f t="shared" si="3"/>
        <v>7.5</v>
      </c>
      <c r="T14" s="66">
        <f t="shared" si="1"/>
        <v>7.6</v>
      </c>
      <c r="U14" s="25">
        <f t="shared" si="2"/>
        <v>7.5</v>
      </c>
    </row>
    <row r="15" spans="1:21" ht="28.5" customHeight="1">
      <c r="A15" s="60" t="s">
        <v>55</v>
      </c>
      <c r="B15" s="59" t="s">
        <v>58</v>
      </c>
      <c r="C15" s="24"/>
      <c r="D15" s="24"/>
      <c r="E15" s="24"/>
      <c r="F15" s="24"/>
      <c r="G15" s="24"/>
      <c r="H15" s="24"/>
      <c r="I15" s="26"/>
      <c r="J15" s="27"/>
      <c r="K15" s="27"/>
      <c r="L15" s="27"/>
      <c r="M15" s="25"/>
      <c r="N15" s="25">
        <v>17.2</v>
      </c>
      <c r="O15" s="27"/>
      <c r="P15" s="27"/>
      <c r="Q15" s="27"/>
      <c r="R15" s="26">
        <f t="shared" si="0"/>
        <v>17.2</v>
      </c>
      <c r="S15" s="25">
        <f t="shared" si="3"/>
        <v>17</v>
      </c>
      <c r="T15" s="66">
        <f t="shared" si="1"/>
        <v>17.2</v>
      </c>
      <c r="U15" s="25">
        <f t="shared" si="2"/>
        <v>17</v>
      </c>
    </row>
    <row r="16" spans="1:21" ht="32.25" customHeight="1">
      <c r="A16" s="61" t="s">
        <v>56</v>
      </c>
      <c r="B16" s="58" t="s">
        <v>16</v>
      </c>
      <c r="C16" s="24"/>
      <c r="D16" s="24"/>
      <c r="E16" s="24"/>
      <c r="F16" s="24"/>
      <c r="G16" s="24"/>
      <c r="H16" s="24"/>
      <c r="I16" s="26"/>
      <c r="J16" s="27"/>
      <c r="K16" s="27"/>
      <c r="L16" s="27"/>
      <c r="M16" s="27"/>
      <c r="N16" s="27"/>
      <c r="O16" s="27"/>
      <c r="P16" s="27"/>
      <c r="Q16" s="27">
        <v>72.3</v>
      </c>
      <c r="R16" s="26">
        <f t="shared" si="0"/>
        <v>72.3</v>
      </c>
      <c r="S16" s="25">
        <f t="shared" si="3"/>
        <v>71.3</v>
      </c>
      <c r="T16" s="66">
        <f t="shared" si="1"/>
        <v>72.3</v>
      </c>
      <c r="U16" s="25">
        <f t="shared" si="2"/>
        <v>71.3</v>
      </c>
    </row>
    <row r="17" spans="1:21" ht="15">
      <c r="A17" s="62"/>
      <c r="B17" s="62" t="s">
        <v>10</v>
      </c>
      <c r="C17" s="63">
        <f t="shared" ref="C17:U17" si="4">SUM(C9:C16)</f>
        <v>3009.8999999999996</v>
      </c>
      <c r="D17" s="63">
        <f t="shared" si="4"/>
        <v>2966.9</v>
      </c>
      <c r="E17" s="63">
        <f t="shared" si="4"/>
        <v>31.300000000000004</v>
      </c>
      <c r="F17" s="63">
        <f t="shared" si="4"/>
        <v>6.4</v>
      </c>
      <c r="G17" s="63">
        <f t="shared" si="4"/>
        <v>11.7</v>
      </c>
      <c r="H17" s="63">
        <f t="shared" si="4"/>
        <v>8.9999999999999982</v>
      </c>
      <c r="I17" s="64">
        <f t="shared" si="4"/>
        <v>3068.2999999999993</v>
      </c>
      <c r="J17" s="63">
        <f t="shared" si="4"/>
        <v>355.90000000000003</v>
      </c>
      <c r="K17" s="63">
        <f t="shared" si="4"/>
        <v>452.1</v>
      </c>
      <c r="L17" s="63">
        <f t="shared" si="4"/>
        <v>2</v>
      </c>
      <c r="M17" s="63">
        <f t="shared" si="4"/>
        <v>47.3</v>
      </c>
      <c r="N17" s="63">
        <f t="shared" si="4"/>
        <v>24.799999999999997</v>
      </c>
      <c r="O17" s="63">
        <f t="shared" si="4"/>
        <v>11</v>
      </c>
      <c r="P17" s="63">
        <f t="shared" si="4"/>
        <v>54.3</v>
      </c>
      <c r="Q17" s="63">
        <f t="shared" si="4"/>
        <v>72.3</v>
      </c>
      <c r="R17" s="64">
        <f t="shared" si="4"/>
        <v>1019.6999999999999</v>
      </c>
      <c r="S17" s="65">
        <f t="shared" si="4"/>
        <v>994.4</v>
      </c>
      <c r="T17" s="64">
        <f t="shared" si="4"/>
        <v>4087.9999999999995</v>
      </c>
      <c r="U17" s="65">
        <f t="shared" si="4"/>
        <v>3961.3</v>
      </c>
    </row>
    <row r="18" spans="1:21">
      <c r="H18" t="s">
        <v>91</v>
      </c>
    </row>
  </sheetData>
  <mergeCells count="21">
    <mergeCell ref="U7:U8"/>
    <mergeCell ref="K7:K8"/>
    <mergeCell ref="L7:L8"/>
    <mergeCell ref="M7:M8"/>
    <mergeCell ref="N7:N8"/>
    <mergeCell ref="P7:P8"/>
    <mergeCell ref="Q7:Q8"/>
    <mergeCell ref="T7:T8"/>
    <mergeCell ref="H7:H8"/>
    <mergeCell ref="I7:I8"/>
    <mergeCell ref="J7:J8"/>
    <mergeCell ref="R7:R8"/>
    <mergeCell ref="S7:S8"/>
    <mergeCell ref="O7:O8"/>
    <mergeCell ref="E7:E8"/>
    <mergeCell ref="F7:F8"/>
    <mergeCell ref="G7:G8"/>
    <mergeCell ref="A7:A8"/>
    <mergeCell ref="B7:B8"/>
    <mergeCell ref="C7:C8"/>
    <mergeCell ref="D7:D8"/>
  </mergeCells>
  <pageMargins left="0" right="0" top="0.74803149606299213" bottom="0.74803149606299213" header="0.31496062992125984" footer="0.31496062992125984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24"/>
  <sheetViews>
    <sheetView zoomScaleNormal="100" workbookViewId="0">
      <selection activeCell="I6" sqref="I6"/>
    </sheetView>
  </sheetViews>
  <sheetFormatPr defaultRowHeight="12"/>
  <cols>
    <col min="1" max="1" width="6.140625" style="4" customWidth="1"/>
    <col min="2" max="2" width="40.28515625" style="4" customWidth="1"/>
    <col min="3" max="3" width="9.28515625" style="4" customWidth="1"/>
    <col min="4" max="4" width="6.85546875" style="4" customWidth="1"/>
    <col min="5" max="5" width="9" style="4" customWidth="1"/>
    <col min="6" max="6" width="8.85546875" style="4" customWidth="1"/>
    <col min="7" max="7" width="10.28515625" style="4" customWidth="1"/>
    <col min="8" max="8" width="10.140625" style="4" customWidth="1"/>
    <col min="9" max="9" width="6.85546875" style="4" customWidth="1"/>
    <col min="10" max="10" width="11.5703125" style="4" customWidth="1"/>
    <col min="11" max="11" width="13.42578125" style="4" customWidth="1"/>
    <col min="12" max="12" width="10.28515625" style="4" customWidth="1"/>
    <col min="13" max="13" width="10.5703125" style="4" customWidth="1"/>
    <col min="14" max="14" width="11.140625" style="4" customWidth="1"/>
    <col min="15" max="15" width="11.5703125" style="4" customWidth="1"/>
    <col min="16" max="16384" width="9.140625" style="4"/>
  </cols>
  <sheetData>
    <row r="1" spans="1:18" ht="12.75" customHeight="1">
      <c r="H1" s="12"/>
      <c r="I1" s="12"/>
      <c r="K1" s="12"/>
      <c r="L1" s="12" t="s">
        <v>87</v>
      </c>
      <c r="M1"/>
      <c r="N1"/>
      <c r="O1"/>
      <c r="P1"/>
      <c r="Q1"/>
      <c r="R1"/>
    </row>
    <row r="2" spans="1:18" ht="12.75" customHeight="1">
      <c r="H2" s="12"/>
      <c r="I2" s="12"/>
      <c r="K2" s="12"/>
      <c r="L2" s="12" t="s">
        <v>44</v>
      </c>
      <c r="M2"/>
      <c r="N2"/>
      <c r="O2" s="5"/>
      <c r="P2"/>
      <c r="Q2"/>
      <c r="R2" s="5"/>
    </row>
    <row r="3" spans="1:18" ht="12.75" customHeight="1">
      <c r="K3"/>
      <c r="L3"/>
      <c r="M3"/>
      <c r="N3"/>
      <c r="O3" s="5"/>
      <c r="P3"/>
      <c r="Q3"/>
      <c r="R3" s="5"/>
    </row>
    <row r="4" spans="1:18" ht="33" customHeight="1">
      <c r="B4" s="67" t="s">
        <v>88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31"/>
    </row>
    <row r="5" spans="1:18" ht="13.9" customHeight="1">
      <c r="O5" s="6" t="s">
        <v>23</v>
      </c>
    </row>
    <row r="6" spans="1:18" ht="174.75" customHeight="1">
      <c r="A6" s="7" t="s">
        <v>7</v>
      </c>
      <c r="B6" s="8" t="s">
        <v>15</v>
      </c>
      <c r="C6" s="16" t="s">
        <v>45</v>
      </c>
      <c r="D6" s="16" t="s">
        <v>48</v>
      </c>
      <c r="E6" s="16" t="s">
        <v>54</v>
      </c>
      <c r="F6" s="16" t="s">
        <v>46</v>
      </c>
      <c r="G6" s="16" t="s">
        <v>47</v>
      </c>
      <c r="H6" s="16" t="s">
        <v>85</v>
      </c>
      <c r="I6" s="16" t="s">
        <v>99</v>
      </c>
      <c r="J6" s="16" t="s">
        <v>81</v>
      </c>
      <c r="K6" s="16" t="s">
        <v>49</v>
      </c>
      <c r="L6" s="16" t="s">
        <v>84</v>
      </c>
      <c r="M6" s="16" t="s">
        <v>82</v>
      </c>
      <c r="N6" s="16" t="s">
        <v>83</v>
      </c>
      <c r="O6" s="9" t="s">
        <v>10</v>
      </c>
    </row>
    <row r="7" spans="1:18" ht="15" customHeight="1">
      <c r="A7" s="39" t="s">
        <v>0</v>
      </c>
      <c r="B7" s="40" t="s">
        <v>52</v>
      </c>
      <c r="C7" s="3">
        <v>35.700000000000003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>
        <f t="shared" ref="O7:O23" si="0">SUM(C7:N7)</f>
        <v>35.700000000000003</v>
      </c>
    </row>
    <row r="8" spans="1:18" ht="15.75" customHeight="1">
      <c r="A8" s="39" t="s">
        <v>1</v>
      </c>
      <c r="B8" s="41" t="s">
        <v>9</v>
      </c>
      <c r="C8" s="3">
        <v>26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>
        <f t="shared" si="0"/>
        <v>26</v>
      </c>
    </row>
    <row r="9" spans="1:18" ht="17.25" customHeight="1">
      <c r="A9" s="39" t="s">
        <v>2</v>
      </c>
      <c r="B9" s="41" t="s">
        <v>53</v>
      </c>
      <c r="C9" s="3"/>
      <c r="D9" s="3"/>
      <c r="E9" s="3">
        <v>24.9</v>
      </c>
      <c r="F9" s="3"/>
      <c r="G9" s="3"/>
      <c r="H9" s="3"/>
      <c r="I9" s="3"/>
      <c r="J9" s="3"/>
      <c r="K9" s="3"/>
      <c r="L9" s="3"/>
      <c r="M9" s="3"/>
      <c r="N9" s="3"/>
      <c r="O9" s="3">
        <f t="shared" si="0"/>
        <v>24.9</v>
      </c>
    </row>
    <row r="10" spans="1:18" ht="21.75" customHeight="1">
      <c r="A10" s="39" t="s">
        <v>78</v>
      </c>
      <c r="B10" s="41" t="s">
        <v>9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>
        <f t="shared" si="0"/>
        <v>0</v>
      </c>
    </row>
    <row r="11" spans="1:18" ht="24.75" customHeight="1">
      <c r="A11" s="39" t="s">
        <v>3</v>
      </c>
      <c r="B11" s="41" t="s">
        <v>17</v>
      </c>
      <c r="C11" s="3"/>
      <c r="D11" s="3"/>
      <c r="E11" s="3"/>
      <c r="F11" s="3"/>
      <c r="G11" s="3">
        <v>7.9</v>
      </c>
      <c r="H11" s="3"/>
      <c r="I11" s="3"/>
      <c r="J11" s="3"/>
      <c r="K11" s="3"/>
      <c r="L11" s="3"/>
      <c r="M11" s="3">
        <v>31.5</v>
      </c>
      <c r="N11" s="3"/>
      <c r="O11" s="3">
        <f t="shared" si="0"/>
        <v>39.4</v>
      </c>
    </row>
    <row r="12" spans="1:18" ht="12.75" customHeight="1">
      <c r="A12" s="39" t="s">
        <v>11</v>
      </c>
      <c r="B12" s="41" t="s">
        <v>9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>
        <v>31.5</v>
      </c>
      <c r="N12" s="3"/>
      <c r="O12" s="3">
        <f t="shared" si="0"/>
        <v>31.5</v>
      </c>
    </row>
    <row r="13" spans="1:18" ht="15" customHeight="1">
      <c r="A13" s="39" t="s">
        <v>4</v>
      </c>
      <c r="B13" s="41" t="s">
        <v>77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>
        <v>3</v>
      </c>
      <c r="N13" s="3">
        <v>4.9000000000000004</v>
      </c>
      <c r="O13" s="3">
        <f t="shared" si="0"/>
        <v>7.9</v>
      </c>
    </row>
    <row r="14" spans="1:18" ht="20.25" customHeight="1">
      <c r="A14" s="39" t="s">
        <v>12</v>
      </c>
      <c r="B14" s="41" t="s">
        <v>9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>
        <v>3</v>
      </c>
      <c r="N14" s="3">
        <v>4.9000000000000004</v>
      </c>
      <c r="O14" s="3">
        <f t="shared" si="0"/>
        <v>7.9</v>
      </c>
    </row>
    <row r="15" spans="1:18" ht="16.5" customHeight="1">
      <c r="A15" s="39" t="s">
        <v>5</v>
      </c>
      <c r="B15" s="41" t="s">
        <v>41</v>
      </c>
      <c r="C15" s="3"/>
      <c r="D15" s="3"/>
      <c r="E15" s="3"/>
      <c r="F15" s="3"/>
      <c r="G15" s="3"/>
      <c r="H15" s="3"/>
      <c r="I15" s="3">
        <v>64.7</v>
      </c>
      <c r="J15" s="3"/>
      <c r="K15" s="3"/>
      <c r="L15" s="3">
        <v>12.3</v>
      </c>
      <c r="M15" s="3">
        <v>11</v>
      </c>
      <c r="N15" s="3">
        <v>19.600000000000001</v>
      </c>
      <c r="O15" s="3">
        <f t="shared" si="0"/>
        <v>107.6</v>
      </c>
    </row>
    <row r="16" spans="1:18" ht="18" customHeight="1">
      <c r="A16" s="39" t="s">
        <v>89</v>
      </c>
      <c r="B16" s="41" t="s">
        <v>9</v>
      </c>
      <c r="C16" s="3"/>
      <c r="D16" s="3"/>
      <c r="E16" s="3"/>
      <c r="F16" s="3"/>
      <c r="G16" s="3"/>
      <c r="H16" s="3"/>
      <c r="I16" s="3">
        <v>51.3</v>
      </c>
      <c r="J16" s="3"/>
      <c r="K16" s="3"/>
      <c r="L16" s="3">
        <v>12.1</v>
      </c>
      <c r="M16" s="3">
        <v>11</v>
      </c>
      <c r="N16" s="3">
        <v>19.600000000000001</v>
      </c>
      <c r="O16" s="3">
        <f t="shared" si="0"/>
        <v>94</v>
      </c>
    </row>
    <row r="17" spans="1:17" ht="27.75" customHeight="1">
      <c r="A17" s="39" t="s">
        <v>6</v>
      </c>
      <c r="B17" s="42" t="s">
        <v>57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>
        <f t="shared" si="0"/>
        <v>0</v>
      </c>
    </row>
    <row r="18" spans="1:17" ht="18.75" customHeight="1">
      <c r="A18" s="39" t="s">
        <v>55</v>
      </c>
      <c r="B18" s="41" t="s">
        <v>16</v>
      </c>
      <c r="C18" s="3"/>
      <c r="D18" s="3">
        <v>51.8</v>
      </c>
      <c r="E18" s="3"/>
      <c r="F18" s="3"/>
      <c r="G18" s="3">
        <v>38.299999999999997</v>
      </c>
      <c r="H18" s="3">
        <v>15.3</v>
      </c>
      <c r="I18" s="3">
        <v>1.3</v>
      </c>
      <c r="J18" s="3">
        <v>32.799999999999997</v>
      </c>
      <c r="K18" s="3">
        <v>1000</v>
      </c>
      <c r="L18" s="3"/>
      <c r="M18" s="3"/>
      <c r="N18" s="3"/>
      <c r="O18" s="3">
        <f t="shared" si="0"/>
        <v>1139.5</v>
      </c>
    </row>
    <row r="19" spans="1:17" ht="15.75" customHeight="1">
      <c r="A19" s="43" t="s">
        <v>79</v>
      </c>
      <c r="B19" s="41" t="s">
        <v>9</v>
      </c>
      <c r="C19" s="44"/>
      <c r="D19" s="44">
        <v>1.5</v>
      </c>
      <c r="E19" s="44"/>
      <c r="F19" s="44"/>
      <c r="G19" s="44">
        <v>0.9</v>
      </c>
      <c r="H19" s="44">
        <v>0.3</v>
      </c>
      <c r="I19" s="44">
        <v>1.3</v>
      </c>
      <c r="J19" s="44">
        <v>1</v>
      </c>
      <c r="K19" s="44"/>
      <c r="L19" s="44"/>
      <c r="M19" s="44"/>
      <c r="N19" s="44"/>
      <c r="O19" s="3">
        <f t="shared" si="0"/>
        <v>5</v>
      </c>
    </row>
    <row r="20" spans="1:17" ht="15.75" hidden="1" customHeight="1">
      <c r="A20" s="45"/>
      <c r="B20" s="41"/>
      <c r="C20" s="44"/>
      <c r="D20" s="44"/>
      <c r="E20" s="44"/>
      <c r="F20" s="44"/>
      <c r="G20" s="46"/>
      <c r="H20" s="44"/>
      <c r="I20" s="44"/>
      <c r="J20" s="44"/>
      <c r="K20" s="44"/>
      <c r="L20" s="44"/>
      <c r="M20" s="44"/>
      <c r="N20" s="44"/>
      <c r="O20" s="3">
        <f t="shared" si="0"/>
        <v>0</v>
      </c>
    </row>
    <row r="21" spans="1:17" ht="13.5" hidden="1" customHeight="1">
      <c r="A21" s="45"/>
      <c r="B21" s="41"/>
      <c r="C21" s="44"/>
      <c r="D21" s="44"/>
      <c r="E21" s="44"/>
      <c r="F21" s="44"/>
      <c r="G21" s="46"/>
      <c r="H21" s="44"/>
      <c r="I21" s="44"/>
      <c r="J21" s="44"/>
      <c r="K21" s="44"/>
      <c r="L21" s="44"/>
      <c r="M21" s="44"/>
      <c r="N21" s="44"/>
      <c r="O21" s="3">
        <f t="shared" si="0"/>
        <v>0</v>
      </c>
    </row>
    <row r="22" spans="1:17" ht="18" customHeight="1">
      <c r="A22" s="47"/>
      <c r="B22" s="48" t="s">
        <v>10</v>
      </c>
      <c r="C22" s="49">
        <f>C7+C9+C11+C13+C15+C17+C18</f>
        <v>35.700000000000003</v>
      </c>
      <c r="D22" s="49">
        <f t="shared" ref="D22:N22" si="1">D7+D9+D11+D13+D15+D17+D18</f>
        <v>51.8</v>
      </c>
      <c r="E22" s="49">
        <f t="shared" si="1"/>
        <v>24.9</v>
      </c>
      <c r="F22" s="49">
        <f t="shared" si="1"/>
        <v>0</v>
      </c>
      <c r="G22" s="49">
        <f t="shared" si="1"/>
        <v>46.199999999999996</v>
      </c>
      <c r="H22" s="49">
        <f t="shared" si="1"/>
        <v>15.3</v>
      </c>
      <c r="I22" s="49">
        <f t="shared" si="1"/>
        <v>66</v>
      </c>
      <c r="J22" s="49">
        <f t="shared" si="1"/>
        <v>32.799999999999997</v>
      </c>
      <c r="K22" s="49">
        <f t="shared" si="1"/>
        <v>1000</v>
      </c>
      <c r="L22" s="49">
        <f t="shared" si="1"/>
        <v>12.3</v>
      </c>
      <c r="M22" s="49">
        <f t="shared" si="1"/>
        <v>45.5</v>
      </c>
      <c r="N22" s="49">
        <f t="shared" si="1"/>
        <v>24.5</v>
      </c>
      <c r="O22" s="49">
        <f t="shared" si="0"/>
        <v>1355</v>
      </c>
      <c r="P22" s="11"/>
      <c r="Q22" s="11"/>
    </row>
    <row r="23" spans="1:17" ht="14.25" customHeight="1">
      <c r="A23" s="47"/>
      <c r="B23" s="50" t="s">
        <v>9</v>
      </c>
      <c r="C23" s="51">
        <f>C8+C12+C14+C16+C19</f>
        <v>26</v>
      </c>
      <c r="D23" s="51">
        <f t="shared" ref="D23:N23" si="2">D8+D12+D14+D16+D19</f>
        <v>1.5</v>
      </c>
      <c r="E23" s="51">
        <f t="shared" si="2"/>
        <v>0</v>
      </c>
      <c r="F23" s="51">
        <f t="shared" si="2"/>
        <v>0</v>
      </c>
      <c r="G23" s="51">
        <f t="shared" si="2"/>
        <v>0.9</v>
      </c>
      <c r="H23" s="51">
        <f t="shared" si="2"/>
        <v>0.3</v>
      </c>
      <c r="I23" s="51">
        <f t="shared" si="2"/>
        <v>52.599999999999994</v>
      </c>
      <c r="J23" s="51">
        <f t="shared" si="2"/>
        <v>1</v>
      </c>
      <c r="K23" s="51">
        <f t="shared" si="2"/>
        <v>0</v>
      </c>
      <c r="L23" s="51">
        <f t="shared" si="2"/>
        <v>12.1</v>
      </c>
      <c r="M23" s="51">
        <f t="shared" si="2"/>
        <v>45.5</v>
      </c>
      <c r="N23" s="51">
        <f t="shared" si="2"/>
        <v>24.5</v>
      </c>
      <c r="O23" s="51">
        <f t="shared" si="0"/>
        <v>164.39999999999998</v>
      </c>
      <c r="P23" s="11"/>
      <c r="Q23" s="11"/>
    </row>
    <row r="24" spans="1:17">
      <c r="F24" s="4" t="s">
        <v>92</v>
      </c>
    </row>
  </sheetData>
  <mergeCells count="1">
    <mergeCell ref="B4:N4"/>
  </mergeCells>
  <pageMargins left="0" right="0" top="0.35433070866141736" bottom="0" header="0.31496062992125984" footer="0.31496062992125984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1 lentelė </vt:lpstr>
      <vt:lpstr>2 lentelė</vt:lpstr>
      <vt:lpstr>3 lentelė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Klaipedos rajono sav.</dc:creator>
  <cp:lastModifiedBy>User1</cp:lastModifiedBy>
  <cp:lastPrinted>2023-01-12T11:59:22Z</cp:lastPrinted>
  <dcterms:created xsi:type="dcterms:W3CDTF">2004-01-26T12:57:56Z</dcterms:created>
  <dcterms:modified xsi:type="dcterms:W3CDTF">2023-01-12T14:14:13Z</dcterms:modified>
</cp:coreProperties>
</file>