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2023\"/>
    </mc:Choice>
  </mc:AlternateContent>
  <xr:revisionPtr revIDLastSave="0" documentId="13_ncr:1_{4C4A04CE-49F5-4043-9A97-ED0CE15FAFDF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1 priedas pajamos" sheetId="40" r:id="rId1"/>
    <sheet name="2 priedas išlaidos " sheetId="38" r:id="rId2"/>
    <sheet name="3 priedas išlaidos " sheetId="39" r:id="rId3"/>
  </sheets>
  <definedNames>
    <definedName name="_xlnm._FilterDatabase" localSheetId="1" hidden="1">'2 priedas išlaidos '!$A$12:$E$133</definedName>
    <definedName name="_xlnm._FilterDatabase" localSheetId="2" hidden="1">'3 priedas išlaidos '!$A$12:$D$75</definedName>
    <definedName name="_xlnm.Print_Titles" localSheetId="1">'2 priedas išlaidos '!$11:$12</definedName>
    <definedName name="_xlnm.Print_Titles" localSheetId="2">'3 priedas išlaidos '!$11:$12</definedName>
  </definedNames>
  <calcPr calcId="191029"/>
</workbook>
</file>

<file path=xl/calcChain.xml><?xml version="1.0" encoding="utf-8"?>
<calcChain xmlns="http://schemas.openxmlformats.org/spreadsheetml/2006/main">
  <c r="C82" i="40" l="1"/>
  <c r="C76" i="40"/>
  <c r="C59" i="40"/>
  <c r="C33" i="40"/>
  <c r="C32" i="40" s="1"/>
  <c r="C27" i="40"/>
  <c r="C23" i="40" s="1"/>
  <c r="C19" i="40"/>
  <c r="C18" i="40" s="1"/>
  <c r="C16" i="40"/>
  <c r="C12" i="40"/>
  <c r="C10" i="40"/>
  <c r="C9" i="40" l="1"/>
  <c r="C80" i="40"/>
  <c r="E43" i="38"/>
  <c r="D23" i="39"/>
  <c r="D55" i="39"/>
  <c r="C55" i="39"/>
  <c r="D41" i="39"/>
  <c r="C41" i="39"/>
  <c r="D38" i="39"/>
  <c r="C38" i="39"/>
  <c r="D30" i="39"/>
  <c r="C30" i="39"/>
  <c r="C23" i="39"/>
  <c r="D13" i="39"/>
  <c r="C13" i="39"/>
  <c r="C73" i="39" l="1"/>
  <c r="D73" i="39"/>
  <c r="D74" i="39" s="1"/>
  <c r="E128" i="38"/>
  <c r="E129" i="38" s="1"/>
  <c r="D128" i="38"/>
  <c r="E127" i="38"/>
  <c r="D127" i="38"/>
  <c r="E126" i="38"/>
  <c r="D126" i="38"/>
  <c r="E125" i="38"/>
  <c r="D125" i="38"/>
  <c r="E124" i="38"/>
  <c r="D124" i="38"/>
  <c r="E123" i="38"/>
  <c r="D123" i="38"/>
  <c r="E121" i="38"/>
  <c r="E122" i="38" s="1"/>
  <c r="D121" i="38"/>
  <c r="E117" i="38"/>
  <c r="D117" i="38"/>
  <c r="E115" i="38"/>
  <c r="D115" i="38"/>
  <c r="E113" i="38"/>
  <c r="D113" i="38"/>
  <c r="E111" i="38"/>
  <c r="D111" i="38"/>
  <c r="E109" i="38"/>
  <c r="D109" i="38"/>
  <c r="E107" i="38"/>
  <c r="D107" i="38"/>
  <c r="E105" i="38"/>
  <c r="D105" i="38"/>
  <c r="E103" i="38"/>
  <c r="D103" i="38"/>
  <c r="E101" i="38"/>
  <c r="D101" i="38"/>
  <c r="E99" i="38"/>
  <c r="D99" i="38"/>
  <c r="E97" i="38"/>
  <c r="D97" i="38"/>
  <c r="E95" i="38"/>
  <c r="D95" i="38"/>
  <c r="E93" i="38"/>
  <c r="D93" i="38"/>
  <c r="E85" i="38"/>
  <c r="D85" i="38"/>
  <c r="E79" i="38"/>
  <c r="D79" i="38"/>
  <c r="E74" i="38"/>
  <c r="D74" i="38"/>
  <c r="E71" i="38"/>
  <c r="D71" i="38"/>
  <c r="E69" i="38"/>
  <c r="D69" i="38"/>
  <c r="E66" i="38"/>
  <c r="D66" i="38"/>
  <c r="E61" i="38"/>
  <c r="D61" i="38"/>
  <c r="E57" i="38"/>
  <c r="D57" i="38"/>
  <c r="E55" i="38"/>
  <c r="D55" i="38"/>
  <c r="E51" i="38"/>
  <c r="D51" i="38"/>
  <c r="E48" i="38"/>
  <c r="D48" i="38"/>
  <c r="D43" i="38"/>
  <c r="E38" i="38"/>
  <c r="D38" i="38"/>
  <c r="E33" i="38"/>
  <c r="D33" i="38"/>
  <c r="E28" i="38"/>
  <c r="D28" i="38"/>
  <c r="E23" i="38"/>
  <c r="D23" i="38"/>
  <c r="E18" i="38"/>
  <c r="D18" i="38"/>
  <c r="E13" i="38"/>
  <c r="D13" i="38"/>
  <c r="D130" i="38" l="1"/>
  <c r="E130" i="38"/>
  <c r="E131" i="38" s="1"/>
</calcChain>
</file>

<file path=xl/sharedStrings.xml><?xml version="1.0" encoding="utf-8"?>
<sst xmlns="http://schemas.openxmlformats.org/spreadsheetml/2006/main" count="656" uniqueCount="347">
  <si>
    <t>Iš viso</t>
  </si>
  <si>
    <t>Iš jų darbo užmokesčiui</t>
  </si>
  <si>
    <t>Ignalinos r. Vidiškių   gimnazija</t>
  </si>
  <si>
    <t>Ignalinos Miko Petrausko muzikos mokykla</t>
  </si>
  <si>
    <t>Ignalinos rajono savivaldybės administracija</t>
  </si>
  <si>
    <t>Ignalinos rajono savivaldybės administracijos Rimšės seniūnija</t>
  </si>
  <si>
    <t>Ignalinos krašto muziejus</t>
  </si>
  <si>
    <t>Ignalinos rajono savivaldybės administracijos Ceikinių seniūnija</t>
  </si>
  <si>
    <t>Ignalinos rajono savivaldybės administracijos Naujojo Daugėliškio  seniūnija</t>
  </si>
  <si>
    <t>Ignalinos rajono savivaldybės administracijos Didžiasalio seniūnija</t>
  </si>
  <si>
    <t>Ignalinos rajono savivaldybės administracijos Dūkšto seniūnija</t>
  </si>
  <si>
    <t>Ignalinos rajono savivaldybės administracijos Ignalinos seniūnija</t>
  </si>
  <si>
    <t>Ignalinos rajono savivaldybės administracijos Kazitiškio seniūnija</t>
  </si>
  <si>
    <t>Ignalinos rajono savivaldybės administracijos Linkmenų seniūnija</t>
  </si>
  <si>
    <t>Ignalinos rajono savivaldybės administracijos Mielagėnų seniūnija</t>
  </si>
  <si>
    <t>Ignalinos rajono savivaldybės administracijos Vidiškių seniūnija</t>
  </si>
  <si>
    <t>Dūkšto  globos namai</t>
  </si>
  <si>
    <t>Didžiasalio  vaikų globos ir socialinės paramos šeimai centras</t>
  </si>
  <si>
    <t>Ignalinos rajono savivaldybės visuomenės sveikatos biuras</t>
  </si>
  <si>
    <t>Ignalinos rajono savivaldybės administracijos Ignalinos miesto seniūnija</t>
  </si>
  <si>
    <t>Ignalinos rajono priešgaisrinė tarnyba</t>
  </si>
  <si>
    <t>2.</t>
  </si>
  <si>
    <t>2.1.</t>
  </si>
  <si>
    <t>2.2.</t>
  </si>
  <si>
    <t>2.3.</t>
  </si>
  <si>
    <t>2.4.</t>
  </si>
  <si>
    <t>2.5.</t>
  </si>
  <si>
    <t>1.</t>
  </si>
  <si>
    <t>1.1.</t>
  </si>
  <si>
    <t>1.2.</t>
  </si>
  <si>
    <t>1.3.</t>
  </si>
  <si>
    <t>1.4.</t>
  </si>
  <si>
    <t>1.5.</t>
  </si>
  <si>
    <t>1.6.</t>
  </si>
  <si>
    <t>1.7.</t>
  </si>
  <si>
    <t>1.8.</t>
  </si>
  <si>
    <t>3.</t>
  </si>
  <si>
    <t>3.3.</t>
  </si>
  <si>
    <t>3.1.</t>
  </si>
  <si>
    <t>3.2.</t>
  </si>
  <si>
    <t>4.</t>
  </si>
  <si>
    <t>4.1.</t>
  </si>
  <si>
    <t>5.</t>
  </si>
  <si>
    <t>5.1.</t>
  </si>
  <si>
    <t>5.2.</t>
  </si>
  <si>
    <t>5.3.</t>
  </si>
  <si>
    <t>5.4.</t>
  </si>
  <si>
    <t>5.5.</t>
  </si>
  <si>
    <t>5.6.</t>
  </si>
  <si>
    <t>5.7.</t>
  </si>
  <si>
    <t>5.8.</t>
  </si>
  <si>
    <t>5.9.</t>
  </si>
  <si>
    <t>5.10.</t>
  </si>
  <si>
    <t>5.11.</t>
  </si>
  <si>
    <t>5.12.</t>
  </si>
  <si>
    <t>5.13.</t>
  </si>
  <si>
    <t>6.</t>
  </si>
  <si>
    <t>6.1.</t>
  </si>
  <si>
    <t>6.2.</t>
  </si>
  <si>
    <t>6.3.</t>
  </si>
  <si>
    <t>7.</t>
  </si>
  <si>
    <t>7.1.</t>
  </si>
  <si>
    <t>8.</t>
  </si>
  <si>
    <t>8.1.</t>
  </si>
  <si>
    <t>8.2.</t>
  </si>
  <si>
    <t>9.</t>
  </si>
  <si>
    <t>10.</t>
  </si>
  <si>
    <t>10.1.</t>
  </si>
  <si>
    <t>11.</t>
  </si>
  <si>
    <t>11.1.</t>
  </si>
  <si>
    <t>12.</t>
  </si>
  <si>
    <t>4.2.</t>
  </si>
  <si>
    <t>4.3.</t>
  </si>
  <si>
    <t>7.2.</t>
  </si>
  <si>
    <t>7.3.</t>
  </si>
  <si>
    <t>9.3.</t>
  </si>
  <si>
    <t>11.2.</t>
  </si>
  <si>
    <t>13.</t>
  </si>
  <si>
    <t>13.1.</t>
  </si>
  <si>
    <t>13.2.</t>
  </si>
  <si>
    <t>14.</t>
  </si>
  <si>
    <t>15.</t>
  </si>
  <si>
    <t>16.</t>
  </si>
  <si>
    <t>16.1.</t>
  </si>
  <si>
    <t>18.</t>
  </si>
  <si>
    <t>18.2.</t>
  </si>
  <si>
    <t>19.</t>
  </si>
  <si>
    <t>19.1.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</si>
  <si>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</si>
  <si>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</si>
  <si>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</si>
  <si>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</si>
  <si>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</si>
  <si>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</si>
  <si>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</si>
  <si>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</si>
  <si>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</si>
  <si>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</si>
  <si>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</si>
  <si>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</si>
  <si>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Eil. Nr.</t>
  </si>
  <si>
    <t>20.1.</t>
  </si>
  <si>
    <t>14.1.</t>
  </si>
  <si>
    <t>15.1.</t>
  </si>
  <si>
    <t>24.1.</t>
  </si>
  <si>
    <t>22.1.</t>
  </si>
  <si>
    <t>23.1.</t>
  </si>
  <si>
    <t>25.1.</t>
  </si>
  <si>
    <t>26.1.</t>
  </si>
  <si>
    <t>27.1.</t>
  </si>
  <si>
    <t>28.1.</t>
  </si>
  <si>
    <t>29.1.</t>
  </si>
  <si>
    <t>30.1.</t>
  </si>
  <si>
    <t>6.4.</t>
  </si>
  <si>
    <t>6.5.</t>
  </si>
  <si>
    <t>17.1.</t>
  </si>
  <si>
    <t>Infrastruktūros objektų plėtros ir priežiūros programa</t>
  </si>
  <si>
    <t>Ignalinos rajono savivaldybės administracijos Tverečiaus seniūnija</t>
  </si>
  <si>
    <t>Ignalinos rajono savivaldybės kontrolės ir audito tarnyba</t>
  </si>
  <si>
    <t>18.1.</t>
  </si>
  <si>
    <t>Ugdymo kokybės ir mokymosi aplinkos užtikrinimo programa</t>
  </si>
  <si>
    <t>Aplinkos apsaugos, verslo, užimtumo rėmimo ir žemės ūkio plėtros programa</t>
  </si>
  <si>
    <t>Kultūros ir turizmo, sporto, jaunimo ir bendruomenių veiklos aktyvinimo programa</t>
  </si>
  <si>
    <t>6.6.</t>
  </si>
  <si>
    <t>6.7.</t>
  </si>
  <si>
    <t>6.8.</t>
  </si>
  <si>
    <t>6.9.</t>
  </si>
  <si>
    <t>6.10.</t>
  </si>
  <si>
    <t>6.11.</t>
  </si>
  <si>
    <t>6.12.</t>
  </si>
  <si>
    <t>6.13.</t>
  </si>
  <si>
    <t>6.14.</t>
  </si>
  <si>
    <t>6.15.</t>
  </si>
  <si>
    <t>3.4.</t>
  </si>
  <si>
    <t>Socialinės paramos ir sveikatos apsaugos paslaugų kokybės ir prieinamumo gerinimo programa</t>
  </si>
  <si>
    <t>Savivaldybės funkcijų vykdymo, administravimo ir savivaldybės veiklos užtikrinimo programa</t>
  </si>
  <si>
    <t>Savivaldybės tarybos darbui organizuoti</t>
  </si>
  <si>
    <t>Savivaldybės administracijos direktoriaus rezervui</t>
  </si>
  <si>
    <t>4.1.1.</t>
  </si>
  <si>
    <t>Smulkaus ir vidutinio verslo plėtros priemonei finansuoti</t>
  </si>
  <si>
    <t>7.4.</t>
  </si>
  <si>
    <t>6.3.1.</t>
  </si>
  <si>
    <t>6.3.2.</t>
  </si>
  <si>
    <t>3.4.1.</t>
  </si>
  <si>
    <t>3.4.2.</t>
  </si>
  <si>
    <t>Asignavimų šaltinis</t>
  </si>
  <si>
    <t>Iš jų asignavimai</t>
  </si>
  <si>
    <t>Studijų rėmimo priemonei finansuoti</t>
  </si>
  <si>
    <t xml:space="preserve">Ignalinos rajono savivaldybės administracijos Socialinės paramos ir kaimo reikalų skyrius </t>
  </si>
  <si>
    <t>Ignalinos r. Didžiasalio „Ryto“ gimnazija</t>
  </si>
  <si>
    <t>Ignalinos „Šaltinėlio“ mokykla</t>
  </si>
  <si>
    <t>Pajamų rūšys</t>
  </si>
  <si>
    <t>Mokesčiai</t>
  </si>
  <si>
    <t>Gyventojų pajamų mokestis</t>
  </si>
  <si>
    <t>Turto mokesčiai</t>
  </si>
  <si>
    <t>1.2.1.</t>
  </si>
  <si>
    <t>Žemės mokestis</t>
  </si>
  <si>
    <t>1.2.2.</t>
  </si>
  <si>
    <t>Paveldimo  turto mokestis</t>
  </si>
  <si>
    <t>1.2.3.</t>
  </si>
  <si>
    <t>Nekilnojamojo turto mokestis</t>
  </si>
  <si>
    <t>Prekių ir paslaugų mokesčiai</t>
  </si>
  <si>
    <t>1.3.1.</t>
  </si>
  <si>
    <t>Mokesčiai už aplinkos teršimą</t>
  </si>
  <si>
    <t>Valstybės rinkliavos</t>
  </si>
  <si>
    <t>Vietinės rinkliavos</t>
  </si>
  <si>
    <t xml:space="preserve">2. </t>
  </si>
  <si>
    <t>Kitos  pajamos</t>
  </si>
  <si>
    <t>Turto pajamos</t>
  </si>
  <si>
    <t>2.1.1.</t>
  </si>
  <si>
    <t>Palūkanos</t>
  </si>
  <si>
    <t>2.1.2.</t>
  </si>
  <si>
    <t>Nuomos mokestis už valstybinę žemę ir valstybinio vidaus vandenų fondo vandens telkinius</t>
  </si>
  <si>
    <t>2.1.3.</t>
  </si>
  <si>
    <t>Mokesčiai už valstybinius gamtos išteklius</t>
  </si>
  <si>
    <t>Įmokos už išlaikymą švietimo, socialinės apsaugos įstaigose</t>
  </si>
  <si>
    <t>Kitos neišvardytos pajamos</t>
  </si>
  <si>
    <t>Materialiojo ir nematerialiojo turto realizavimo pajamos</t>
  </si>
  <si>
    <t>Pirminės teisinės pagalbos funkcijai atlikti</t>
  </si>
  <si>
    <t>Civilinės būklės aktų registravimo funkcijai atlikti</t>
  </si>
  <si>
    <t>Žemės ūkio funkcijoms atlikti</t>
  </si>
  <si>
    <t>Melioracijai</t>
  </si>
  <si>
    <t>Savivaldybėms priskirtiems archyviniams dokumentams tvarkyti</t>
  </si>
  <si>
    <t>Socialinėms išmokoms ir kompensacijoms skaičiuoti ir mokėti</t>
  </si>
  <si>
    <t>Socialinei paramai mokiniams</t>
  </si>
  <si>
    <t>Socialinėms paslaugoms</t>
  </si>
  <si>
    <t>Jaunimo teisių apsaugai</t>
  </si>
  <si>
    <t>Karo prievolės ir mobilizacijos administravimui</t>
  </si>
  <si>
    <t>Gyventojų registro tvarkymo  ir duomenų teikimo valstybės registrams funkcijai atlikti</t>
  </si>
  <si>
    <t>Gyvenamosios vietos deklaravimo duomenų ir gyvenamosios vietos neturinčių asmenų apskaitos duomenų tvarkymo funkcijai atlikti</t>
  </si>
  <si>
    <t>Civilinės saugos funkcijai atlikti</t>
  </si>
  <si>
    <t>Valstybinės kalbos vartojimo ir taisyklingumo kontrolės funkcijai atlikti</t>
  </si>
  <si>
    <t>Neveiksnių asmenų būklės peržiūrėjimui užtikrinti</t>
  </si>
  <si>
    <t>Klasėms, skirtoms specialiųjų ugdymosi poreikių turintiems mokiniams, išlaikyti</t>
  </si>
  <si>
    <t>Kelių priežiūros ir plėtros programos lėšos vietinės reikšmės keliams ir gatvėms tiesti, rekonstruoti, taisyti (remontuoti), prižiūrėti ir saugaus eismo sąlygoms užtikrinti</t>
  </si>
  <si>
    <t>Paskolos</t>
  </si>
  <si>
    <t>Metų pradžios lėšų likutis</t>
  </si>
  <si>
    <t>Apyvartos lėšų likutis</t>
  </si>
  <si>
    <t>Aplinkos apsaugos rėmimo specialiosios programos lėšų likutis</t>
  </si>
  <si>
    <t>Sveikatos apsaugos rėmimo programos lėšų likutis</t>
  </si>
  <si>
    <t>Lėšų už parduotą žemę likutis</t>
  </si>
  <si>
    <t>2.2.1.</t>
  </si>
  <si>
    <t>2.2.2.</t>
  </si>
  <si>
    <t>2.2.3.</t>
  </si>
  <si>
    <t>Dotacijos iš kitų valdžios sektoriaus subjektų</t>
  </si>
  <si>
    <t>3.1.1.</t>
  </si>
  <si>
    <t>3.1.2.</t>
  </si>
  <si>
    <t>3.1.3.</t>
  </si>
  <si>
    <t>3.1.4.</t>
  </si>
  <si>
    <t>3.1.5.</t>
  </si>
  <si>
    <t>3.1.6.</t>
  </si>
  <si>
    <t>3.1.7.</t>
  </si>
  <si>
    <t>3.1.8.</t>
  </si>
  <si>
    <t>3.1.9.</t>
  </si>
  <si>
    <t>3.1.10.</t>
  </si>
  <si>
    <t>3.1.11.</t>
  </si>
  <si>
    <t>3.1.12.</t>
  </si>
  <si>
    <t>3.1.13.</t>
  </si>
  <si>
    <t>3.1.14.</t>
  </si>
  <si>
    <t>3.1.15.</t>
  </si>
  <si>
    <t>3.1.16.</t>
  </si>
  <si>
    <t>3.1.17.</t>
  </si>
  <si>
    <t>3.1.18.</t>
  </si>
  <si>
    <t>3.1.19.</t>
  </si>
  <si>
    <t>3.1.20.</t>
  </si>
  <si>
    <t>3.1.21.</t>
  </si>
  <si>
    <t>3.1.22.</t>
  </si>
  <si>
    <t>3.1.23.</t>
  </si>
  <si>
    <t>Dotacija iš Europos Sąjungos, kitos tarptautinės finansinės paramos ir bendrojo finansavimo lėšų</t>
  </si>
  <si>
    <t xml:space="preserve">Kita speciali tikslinė dotacija </t>
  </si>
  <si>
    <t>Įstaigų pajamų už prekes ir paslaugas lėšos</t>
  </si>
  <si>
    <t>Dotacija valstybinėms (perduotoms savivaldybėms) funkcijoms atlikti</t>
  </si>
  <si>
    <t>Paskolų lėšos</t>
  </si>
  <si>
    <t>Lėšos savarankiškoms savivaldybės funkcijoms atlikti</t>
  </si>
  <si>
    <t>Ignalinos rajono savivaldybės viešoji biblioteka</t>
  </si>
  <si>
    <t>Įstaigų pajamų  už prekes ir paslaugas  likutis</t>
  </si>
  <si>
    <t>Biudžetinių įstaigų pajamos už prekes ir paslaugas</t>
  </si>
  <si>
    <t>Pajamos už ilgalaikio ir trumpalaikio materialiojo turto nuomą</t>
  </si>
  <si>
    <t>Rinkliavos</t>
  </si>
  <si>
    <t>Pajamos iš baudų, konfiskuoto turto ir kitų netesybų</t>
  </si>
  <si>
    <t>Valstybinėms (valstybės perduotoms savivaldybėms) funkcijoms atlikti</t>
  </si>
  <si>
    <t>Savivaldybių patvirtintoms užimtumo didinimo programoms įgyvendinti</t>
  </si>
  <si>
    <t>Būsto nuomos mokesčio daliai kompensuoti</t>
  </si>
  <si>
    <t>Priešgaisrinės saugos funkcijai atlikti</t>
  </si>
  <si>
    <t>Pajamos už prekes ir paslaugas</t>
  </si>
  <si>
    <t>2.2.4.</t>
  </si>
  <si>
    <t>2.2.4.1.</t>
  </si>
  <si>
    <t>2.2.4.2.</t>
  </si>
  <si>
    <t>3.3.1.</t>
  </si>
  <si>
    <t>3.3.2.</t>
  </si>
  <si>
    <t>3.3.4.</t>
  </si>
  <si>
    <t>3.3.3.</t>
  </si>
  <si>
    <t>Speciali tikslinė dotacija ugdymo reikmėms finansuoti</t>
  </si>
  <si>
    <t>Savivaldybės erdvinių duomenų rinkinio tvarkymo funkcijai atlikti</t>
  </si>
  <si>
    <t>Duomenims suteiktos valstybės pagalbos ir nereikšmingos pagalbos  registrui teikti</t>
  </si>
  <si>
    <t>3.3.5.</t>
  </si>
  <si>
    <t>Ignalinos rajono socialinių paslaugų centras</t>
  </si>
  <si>
    <t>Dotacija iš Europos Sąjungos, kitos tarptautinės finansinės paramos ir bendrojo finansavimo lėšų (iš praėjusių metų)</t>
  </si>
  <si>
    <t>17.</t>
  </si>
  <si>
    <t>17.2.</t>
  </si>
  <si>
    <t>17.3.</t>
  </si>
  <si>
    <t>21.1.</t>
  </si>
  <si>
    <t>31.1.</t>
  </si>
  <si>
    <t>Ignalinos rajono švietimo pagalbos tarnyba</t>
  </si>
  <si>
    <t>2.6.</t>
  </si>
  <si>
    <t>3.3.6.</t>
  </si>
  <si>
    <t>Ignalinos rajono turizmo informacijos centras</t>
  </si>
  <si>
    <t>3.3.7.</t>
  </si>
  <si>
    <t>3.3.8.</t>
  </si>
  <si>
    <t>3.3.9.</t>
  </si>
  <si>
    <t>Iš viso biudžeto pajamų</t>
  </si>
  <si>
    <t>ASIGNAVIMŲ VALDYTOJŲ ĮSTAIGOMS, PAGAL LĖŠŲ ŠALTINIUS</t>
  </si>
  <si>
    <t>ASIGNAVIMŲ VALDYTOJŲ ĮSTAIGOMS, PAGAL PROGRAMAS</t>
  </si>
  <si>
    <t>4.4.</t>
  </si>
  <si>
    <t>3.3.10.</t>
  </si>
  <si>
    <t>3.3.11.</t>
  </si>
  <si>
    <t>3.3.12.</t>
  </si>
  <si>
    <t>Ignalinos rajono kultūros centras</t>
  </si>
  <si>
    <t>Ignalinos rajono švietimo ir sporto paslaugų centras</t>
  </si>
  <si>
    <t>3.6.</t>
  </si>
  <si>
    <t>12.1.</t>
  </si>
  <si>
    <t>Ignalinos r. Vidiškių gimnazija</t>
  </si>
  <si>
    <t>3.5.</t>
  </si>
  <si>
    <t>Valstybės biudžeto lėšos akredituotai vaikų dienos socialinei priežiūrai organizuoti, teikti ir administruoti</t>
  </si>
  <si>
    <t>Valstybės biudžeto lėšos neformaliajam vaikų švietimui</t>
  </si>
  <si>
    <t>Valstybės biudžeto lėšos savivaldybių viešosioms bibliotekoms dokumentams įsigyti</t>
  </si>
  <si>
    <t>9.1.</t>
  </si>
  <si>
    <t>9.2.</t>
  </si>
  <si>
    <t>12.2.</t>
  </si>
  <si>
    <t>16.2.</t>
  </si>
  <si>
    <t>18.3.</t>
  </si>
  <si>
    <t>Dotacija iš Europos Sąjungos ir kitos tarptautinės finansinės paramos lėšų</t>
  </si>
  <si>
    <t>2 priedas</t>
  </si>
  <si>
    <t>3 priedas</t>
  </si>
  <si>
    <t xml:space="preserve"> Tūkst. eurų</t>
  </si>
  <si>
    <t xml:space="preserve">                                                  __________________</t>
  </si>
  <si>
    <t>Nevyriausybinių ir bendruomeninių organizacijų veiklai remti</t>
  </si>
  <si>
    <t>Asignavimų valdytojo įstaigos pavadinimas</t>
  </si>
  <si>
    <t>Programos ir asignavimų valdytojo įstaigos pavadinimas</t>
  </si>
  <si>
    <t>3.1.24.</t>
  </si>
  <si>
    <r>
      <t xml:space="preserve">Koordinuotai teikiamų </t>
    </r>
    <r>
      <rPr>
        <sz val="12"/>
        <color rgb="FF000000"/>
        <rFont val="Times New Roman"/>
        <family val="1"/>
        <charset val="186"/>
      </rPr>
      <t>paslaugų vaikams nuo gimimo iki 18 metų (turintiems didelių ir labai didelių specialiųjų ugdymosi poreikių – iki 21 metų) ir vaiko atstovams pagal įstatymą koordinavimui finansuoti</t>
    </r>
  </si>
  <si>
    <t>17.4.</t>
  </si>
  <si>
    <t>Ignalinos  Česlovo Kudabos gimnazija</t>
  </si>
  <si>
    <t>Ignalinos Česlovo Kudabos gimnazija</t>
  </si>
  <si>
    <t>1.1.1.</t>
  </si>
  <si>
    <t>Savivaldybei priskirtos valstybinės žemės ir kito valstybės  turto valdymo, naudojimo ir disponavimo juo patikėjimo teise funkcijai atlikti</t>
  </si>
  <si>
    <t>Infrastruktūros plėtros mokestis</t>
  </si>
  <si>
    <t>12.3.</t>
  </si>
  <si>
    <t>15.2.</t>
  </si>
  <si>
    <t>16.3.</t>
  </si>
  <si>
    <t>16.4.</t>
  </si>
  <si>
    <t>17.5.</t>
  </si>
  <si>
    <t>18.6.</t>
  </si>
  <si>
    <t>18.7.</t>
  </si>
  <si>
    <t>31.2.</t>
  </si>
  <si>
    <t>31.3.</t>
  </si>
  <si>
    <t xml:space="preserve">                                                            _________________________________</t>
  </si>
  <si>
    <t>3.6.1.</t>
  </si>
  <si>
    <t>1.8.1.</t>
  </si>
  <si>
    <t>Iš viso išlaidų</t>
  </si>
  <si>
    <t xml:space="preserve">  Tūkst. eurų</t>
  </si>
  <si>
    <t>Iš viso pajamų</t>
  </si>
  <si>
    <t xml:space="preserve">Ignalinos rajono savivaldybės </t>
  </si>
  <si>
    <t>Valstybės biudžeto lėšos asmeninei pagalbai teikti ir administruoti</t>
  </si>
  <si>
    <t>18.4.</t>
  </si>
  <si>
    <t>18.5.</t>
  </si>
  <si>
    <t>Valstybės biudžeto lėšos būstams pritaikyti neįgaliesiems</t>
  </si>
  <si>
    <t>3.3.13.</t>
  </si>
  <si>
    <t>3.3.14.</t>
  </si>
  <si>
    <t>Valstybės biudžeto lėšos socialinių paslaugų srities darbuotojų minimaliesiems pareiginės algos pastoviosios dalies koeficientams didinti</t>
  </si>
  <si>
    <t>1 priedas</t>
  </si>
  <si>
    <t>Valstybės biudžeto lėšos socialinės reabilitacijos paslaugų neįgaliesiems teikimo bendruomenėje projektams finansuoti ir administruoti</t>
  </si>
  <si>
    <t>_______________________</t>
  </si>
  <si>
    <t>3.3.15.</t>
  </si>
  <si>
    <t>Valstybės biudžeto lėšos socialinių paslaugų šakos kolektyvinėje sutartyje nustatytiems įsipareigojimams įgyvendinti</t>
  </si>
  <si>
    <t>3.3.16.</t>
  </si>
  <si>
    <t>12.4</t>
  </si>
  <si>
    <t>Valstybės biudžeto lėšos kompensacijoms už būsto suteikimą užsieniečiams, pasitraukusiems iš Ukrainos dėl Rusijos Federacijos karinių veiksmų Ukrainoje</t>
  </si>
  <si>
    <t>Klimato kaitos programos finansavimo lėšos</t>
  </si>
  <si>
    <t>11.3.</t>
  </si>
  <si>
    <t xml:space="preserve">  IGNALINOS RAJONO SAVIVALDYBĖS 2023  METŲ  BIUDŽETO  PAJAMOS </t>
  </si>
  <si>
    <t>2023 metų biudžeto projekto</t>
  </si>
  <si>
    <t xml:space="preserve">Gyventojų pajamų mokestis </t>
  </si>
  <si>
    <t xml:space="preserve"> Valstybės biudžeto lėšos kompleksinėms paslaugoms  šeimai organizuoti </t>
  </si>
  <si>
    <t xml:space="preserve">IGNALINOS RAJONO SAVIVALDYBĖS 2023 METŲ BIUDŽETO LĖŠOS, SKIRTOS </t>
  </si>
  <si>
    <t>Plėtoti sveiką gyvenseną ir stiprinti sveikos gyvensenos įgūdžius ugdymo įstaigose ir bendruomenėse,  vykdyti visuomenės sveikatos stebėseną savivaldybėse</t>
  </si>
  <si>
    <t>Plėtoti visuomenės psichikos sveikatos paslaugų prieinamumą, ankstyvojo savižudybių atpažinimo ir kompleksinės pagalbos teikimo sistemą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</si>
</sst>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>
    <font>
      <sz val="10"/>
      <name val="Arial"/>
      <charset val="186"/>
    </font>
    <font>
      <sz val="9"/>
      <name val="Palemonas"/>
      <family val="1"/>
      <charset val="186"/>
    </font>
    <font>
      <sz val="11"/>
      <name val="Palemonas"/>
      <family val="1"/>
      <charset val="186"/>
    </font>
    <font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sz val="12"/>
      <name val="Times New Roman"/>
      <family val="1"/>
      <charset val="186"/>
    </font>
    <font>
      <sz val="8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sz val="10"/>
      <name val="Arial"/>
      <family val="2"/>
      <charset val="186"/>
    </font>
    <font>
      <sz val="9"/>
      <name val="Times New Roman"/>
      <family val="1"/>
      <charset val="186"/>
    </font>
    <font>
      <sz val="10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164" fontId="3" fillId="0" borderId="1" xfId="0" applyNumberFormat="1" applyFont="1" applyBorder="1" applyAlignment="1">
      <alignment horizontal="center" vertical="center"/>
    </xf>
    <xf numFmtId="0" fontId="3" fillId="0" borderId="0" xfId="0" applyFont="1"/>
    <xf numFmtId="164" fontId="3" fillId="0" borderId="0" xfId="0" applyNumberFormat="1" applyFont="1"/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top"/>
    </xf>
    <xf numFmtId="16" fontId="3" fillId="0" borderId="1" xfId="0" applyNumberFormat="1" applyFont="1" applyBorder="1" applyAlignment="1">
      <alignment vertical="top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/>
    <xf numFmtId="0" fontId="4" fillId="0" borderId="1" xfId="0" applyFont="1" applyBorder="1"/>
    <xf numFmtId="0" fontId="3" fillId="0" borderId="0" xfId="0" applyFont="1" applyAlignment="1">
      <alignment horizontal="left" vertical="center" indent="15"/>
    </xf>
    <xf numFmtId="0" fontId="4" fillId="0" borderId="0" xfId="0" applyFont="1"/>
    <xf numFmtId="0" fontId="10" fillId="0" borderId="0" xfId="0" applyFont="1"/>
    <xf numFmtId="14" fontId="3" fillId="0" borderId="1" xfId="0" applyNumberFormat="1" applyFont="1" applyBorder="1" applyAlignment="1">
      <alignment vertical="top" wrapText="1"/>
    </xf>
    <xf numFmtId="14" fontId="3" fillId="0" borderId="1" xfId="0" applyNumberFormat="1" applyFont="1" applyBorder="1" applyAlignment="1">
      <alignment vertical="top"/>
    </xf>
    <xf numFmtId="16" fontId="3" fillId="0" borderId="1" xfId="0" applyNumberFormat="1" applyFont="1" applyBorder="1" applyAlignment="1">
      <alignment horizontal="left" vertical="top" wrapText="1"/>
    </xf>
    <xf numFmtId="0" fontId="3" fillId="0" borderId="1" xfId="0" applyFont="1" applyBorder="1" applyAlignment="1">
      <alignment horizontal="justify" vertical="top"/>
    </xf>
    <xf numFmtId="0" fontId="5" fillId="0" borderId="0" xfId="0" applyFont="1" applyAlignment="1">
      <alignment wrapText="1"/>
    </xf>
    <xf numFmtId="14" fontId="3" fillId="0" borderId="1" xfId="0" applyNumberFormat="1" applyFont="1" applyBorder="1" applyAlignment="1">
      <alignment horizontal="left" vertical="top" wrapText="1"/>
    </xf>
    <xf numFmtId="0" fontId="5" fillId="0" borderId="1" xfId="0" applyFont="1" applyBorder="1" applyAlignment="1">
      <alignment vertical="center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left" vertical="top" wrapText="1"/>
    </xf>
    <xf numFmtId="0" fontId="3" fillId="0" borderId="2" xfId="0" applyFont="1" applyBorder="1" applyAlignment="1">
      <alignment vertical="top" wrapText="1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16" fontId="3" fillId="0" borderId="1" xfId="0" applyNumberFormat="1" applyFont="1" applyBorder="1" applyAlignment="1">
      <alignment vertical="center"/>
    </xf>
    <xf numFmtId="164" fontId="1" fillId="0" borderId="0" xfId="0" applyNumberFormat="1" applyFont="1"/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left" vertical="center" wrapText="1"/>
    </xf>
    <xf numFmtId="164" fontId="4" fillId="2" borderId="1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/>
    <xf numFmtId="0" fontId="4" fillId="2" borderId="1" xfId="0" applyFont="1" applyFill="1" applyBorder="1" applyAlignment="1">
      <alignment vertical="top"/>
    </xf>
    <xf numFmtId="0" fontId="4" fillId="2" borderId="1" xfId="0" applyFont="1" applyFill="1" applyBorder="1" applyAlignment="1">
      <alignment horizontal="left" vertical="top" wrapText="1"/>
    </xf>
    <xf numFmtId="164" fontId="4" fillId="2" borderId="1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left" vertical="top"/>
    </xf>
    <xf numFmtId="0" fontId="4" fillId="3" borderId="1" xfId="0" applyFont="1" applyFill="1" applyBorder="1"/>
    <xf numFmtId="0" fontId="4" fillId="3" borderId="1" xfId="0" applyFont="1" applyFill="1" applyBorder="1" applyAlignment="1">
      <alignment vertical="top"/>
    </xf>
    <xf numFmtId="164" fontId="4" fillId="3" borderId="1" xfId="0" applyNumberFormat="1" applyFont="1" applyFill="1" applyBorder="1" applyAlignment="1">
      <alignment horizontal="center"/>
    </xf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left" vertical="top" wrapText="1"/>
    </xf>
    <xf numFmtId="164" fontId="4" fillId="0" borderId="1" xfId="0" applyNumberFormat="1" applyFont="1" applyBorder="1" applyAlignment="1">
      <alignment horizontal="center"/>
    </xf>
    <xf numFmtId="0" fontId="3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top"/>
    </xf>
    <xf numFmtId="164" fontId="4" fillId="3" borderId="1" xfId="0" applyNumberFormat="1" applyFont="1" applyFill="1" applyBorder="1" applyAlignment="1">
      <alignment horizontal="center" vertical="center"/>
    </xf>
    <xf numFmtId="16" fontId="4" fillId="2" borderId="1" xfId="0" applyNumberFormat="1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justify" vertical="top"/>
    </xf>
    <xf numFmtId="164" fontId="5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Įprastas" xfId="0" builtinId="0"/>
  </cellStyles>
  <dxfs count="1">
    <dxf>
      <font>
        <condense val="0"/>
        <extend val="0"/>
      </font>
      <fill>
        <patternFill>
          <bgColor indexed="9"/>
        </patternFill>
      </fill>
    </dxf>
  </dxfs>
  <tableStyles count="0" defaultTableStyle="TableStyleMedium2" defaultPivotStyle="PivotStyleLight16"/>
  <colors>
    <mruColors>
      <color rgb="FFCCFFCC"/>
      <color rgb="FFFFFFCC"/>
      <color rgb="FFFF9999"/>
      <color rgb="FFFFCCFF"/>
      <color rgb="FFDDDDDD"/>
      <color rgb="FFCCECFF"/>
      <color rgb="FF99FFCC"/>
      <color rgb="FFC0C0C0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97"/>
  <sheetViews>
    <sheetView zoomScale="115" zoomScaleNormal="115" workbookViewId="0">
      <selection activeCell="B60" sqref="B60"/>
    </sheetView>
  </sheetViews>
  <sheetFormatPr defaultRowHeight="15"/>
  <cols>
    <col min="1" max="1" width="10.5703125" style="2" customWidth="1"/>
    <col min="2" max="2" width="66.5703125" style="2" customWidth="1"/>
    <col min="3" max="3" width="23" style="2" customWidth="1"/>
    <col min="4" max="16384" width="9.140625" style="2"/>
  </cols>
  <sheetData>
    <row r="1" spans="1:3">
      <c r="B1" s="22"/>
      <c r="C1" s="2" t="s">
        <v>322</v>
      </c>
    </row>
    <row r="2" spans="1:3">
      <c r="B2" s="5"/>
      <c r="C2" s="2" t="s">
        <v>341</v>
      </c>
    </row>
    <row r="3" spans="1:3">
      <c r="B3" s="5"/>
      <c r="C3" s="2" t="s">
        <v>330</v>
      </c>
    </row>
    <row r="5" spans="1:3">
      <c r="A5" s="23" t="s">
        <v>340</v>
      </c>
      <c r="B5" s="23"/>
    </row>
    <row r="6" spans="1:3">
      <c r="A6" s="23"/>
      <c r="B6" s="23"/>
    </row>
    <row r="7" spans="1:3">
      <c r="C7" s="24" t="s">
        <v>294</v>
      </c>
    </row>
    <row r="8" spans="1:3" ht="40.5" customHeight="1">
      <c r="A8" s="7" t="s">
        <v>100</v>
      </c>
      <c r="B8" s="7" t="s">
        <v>151</v>
      </c>
      <c r="C8" s="15" t="s">
        <v>321</v>
      </c>
    </row>
    <row r="9" spans="1:3" ht="17.25" customHeight="1">
      <c r="A9" s="55" t="s">
        <v>27</v>
      </c>
      <c r="B9" s="55" t="s">
        <v>152</v>
      </c>
      <c r="C9" s="52">
        <f>C10+C12+C16</f>
        <v>15689</v>
      </c>
    </row>
    <row r="10" spans="1:3" ht="18" customHeight="1">
      <c r="A10" s="16" t="s">
        <v>28</v>
      </c>
      <c r="B10" s="16" t="s">
        <v>153</v>
      </c>
      <c r="C10" s="1">
        <f>SUM(C11:C11)</f>
        <v>15126</v>
      </c>
    </row>
    <row r="11" spans="1:3" ht="18" customHeight="1">
      <c r="A11" s="16" t="s">
        <v>304</v>
      </c>
      <c r="B11" s="16" t="s">
        <v>342</v>
      </c>
      <c r="C11" s="1">
        <v>15126</v>
      </c>
    </row>
    <row r="12" spans="1:3">
      <c r="A12" s="16" t="s">
        <v>29</v>
      </c>
      <c r="B12" s="16" t="s">
        <v>154</v>
      </c>
      <c r="C12" s="1">
        <f>C13+C14+C15</f>
        <v>520</v>
      </c>
    </row>
    <row r="13" spans="1:3" ht="15.75">
      <c r="A13" s="16" t="s">
        <v>155</v>
      </c>
      <c r="B13" s="16" t="s">
        <v>156</v>
      </c>
      <c r="C13" s="70">
        <v>280</v>
      </c>
    </row>
    <row r="14" spans="1:3" ht="15.75">
      <c r="A14" s="16" t="s">
        <v>157</v>
      </c>
      <c r="B14" s="16" t="s">
        <v>158</v>
      </c>
      <c r="C14" s="70">
        <v>10</v>
      </c>
    </row>
    <row r="15" spans="1:3" ht="18" customHeight="1">
      <c r="A15" s="16" t="s">
        <v>159</v>
      </c>
      <c r="B15" s="16" t="s">
        <v>160</v>
      </c>
      <c r="C15" s="70">
        <v>230</v>
      </c>
    </row>
    <row r="16" spans="1:3">
      <c r="A16" s="16" t="s">
        <v>30</v>
      </c>
      <c r="B16" s="16" t="s">
        <v>161</v>
      </c>
      <c r="C16" s="1">
        <f>C17</f>
        <v>43</v>
      </c>
    </row>
    <row r="17" spans="1:3">
      <c r="A17" s="16" t="s">
        <v>162</v>
      </c>
      <c r="B17" s="16" t="s">
        <v>163</v>
      </c>
      <c r="C17" s="1">
        <v>43</v>
      </c>
    </row>
    <row r="18" spans="1:3" ht="15" customHeight="1">
      <c r="A18" s="55" t="s">
        <v>166</v>
      </c>
      <c r="B18" s="55" t="s">
        <v>167</v>
      </c>
      <c r="C18" s="52">
        <f>C19+C23+C30+C31</f>
        <v>1006.8</v>
      </c>
    </row>
    <row r="19" spans="1:3" ht="18" customHeight="1">
      <c r="A19" s="16" t="s">
        <v>22</v>
      </c>
      <c r="B19" s="16" t="s">
        <v>168</v>
      </c>
      <c r="C19" s="1">
        <f>C20+C21+C22</f>
        <v>211</v>
      </c>
    </row>
    <row r="20" spans="1:3" ht="18.75" customHeight="1">
      <c r="A20" s="16" t="s">
        <v>169</v>
      </c>
      <c r="B20" s="16" t="s">
        <v>170</v>
      </c>
      <c r="C20" s="1">
        <v>1</v>
      </c>
    </row>
    <row r="21" spans="1:3" ht="30.75" customHeight="1">
      <c r="A21" s="25" t="s">
        <v>171</v>
      </c>
      <c r="B21" s="14" t="s">
        <v>172</v>
      </c>
      <c r="C21" s="1">
        <v>150</v>
      </c>
    </row>
    <row r="22" spans="1:3" ht="18.75" customHeight="1">
      <c r="A22" s="25" t="s">
        <v>173</v>
      </c>
      <c r="B22" s="14" t="s">
        <v>174</v>
      </c>
      <c r="C22" s="1">
        <v>60</v>
      </c>
    </row>
    <row r="23" spans="1:3" ht="18" customHeight="1">
      <c r="A23" s="17" t="s">
        <v>23</v>
      </c>
      <c r="B23" s="16" t="s">
        <v>244</v>
      </c>
      <c r="C23" s="1">
        <f>C24+C25+C26+C27</f>
        <v>784.8</v>
      </c>
    </row>
    <row r="24" spans="1:3" ht="20.25" customHeight="1">
      <c r="A24" s="16" t="s">
        <v>201</v>
      </c>
      <c r="B24" s="16" t="s">
        <v>236</v>
      </c>
      <c r="C24" s="1">
        <v>428.2</v>
      </c>
    </row>
    <row r="25" spans="1:3" ht="20.25" customHeight="1">
      <c r="A25" s="16" t="s">
        <v>202</v>
      </c>
      <c r="B25" s="16" t="s">
        <v>237</v>
      </c>
      <c r="C25" s="1">
        <v>80</v>
      </c>
    </row>
    <row r="26" spans="1:3" ht="20.25" customHeight="1">
      <c r="A26" s="25" t="s">
        <v>203</v>
      </c>
      <c r="B26" s="14" t="s">
        <v>175</v>
      </c>
      <c r="C26" s="1">
        <v>236.6</v>
      </c>
    </row>
    <row r="27" spans="1:3" ht="18.75" customHeight="1">
      <c r="A27" s="25" t="s">
        <v>245</v>
      </c>
      <c r="B27" s="14" t="s">
        <v>238</v>
      </c>
      <c r="C27" s="1">
        <f>C28+C29</f>
        <v>40</v>
      </c>
    </row>
    <row r="28" spans="1:3" ht="18" customHeight="1">
      <c r="A28" s="25" t="s">
        <v>246</v>
      </c>
      <c r="B28" s="16" t="s">
        <v>164</v>
      </c>
      <c r="C28" s="1">
        <v>25</v>
      </c>
    </row>
    <row r="29" spans="1:3" ht="20.25" customHeight="1">
      <c r="A29" s="25" t="s">
        <v>247</v>
      </c>
      <c r="B29" s="16" t="s">
        <v>165</v>
      </c>
      <c r="C29" s="1">
        <v>15</v>
      </c>
    </row>
    <row r="30" spans="1:3">
      <c r="A30" s="26" t="s">
        <v>24</v>
      </c>
      <c r="B30" s="16" t="s">
        <v>239</v>
      </c>
      <c r="C30" s="1">
        <v>10</v>
      </c>
    </row>
    <row r="31" spans="1:3">
      <c r="A31" s="27" t="s">
        <v>25</v>
      </c>
      <c r="B31" s="28" t="s">
        <v>176</v>
      </c>
      <c r="C31" s="1">
        <v>1</v>
      </c>
    </row>
    <row r="32" spans="1:3">
      <c r="A32" s="55" t="s">
        <v>36</v>
      </c>
      <c r="B32" s="55" t="s">
        <v>204</v>
      </c>
      <c r="C32" s="52">
        <f>C33+C58+C59+C76</f>
        <v>8597.7999999999993</v>
      </c>
    </row>
    <row r="33" spans="1:3" ht="20.45" customHeight="1">
      <c r="A33" s="14" t="s">
        <v>38</v>
      </c>
      <c r="B33" s="14" t="s">
        <v>240</v>
      </c>
      <c r="C33" s="1">
        <f>SUM(C34:C57)</f>
        <v>2654.8</v>
      </c>
    </row>
    <row r="34" spans="1:3" ht="19.5" customHeight="1">
      <c r="A34" s="14" t="s">
        <v>205</v>
      </c>
      <c r="B34" s="14" t="s">
        <v>178</v>
      </c>
      <c r="C34" s="1">
        <v>4.0999999999999996</v>
      </c>
    </row>
    <row r="35" spans="1:3" ht="21.75" customHeight="1">
      <c r="A35" s="14" t="s">
        <v>206</v>
      </c>
      <c r="B35" s="14" t="s">
        <v>179</v>
      </c>
      <c r="C35" s="1">
        <v>21.1</v>
      </c>
    </row>
    <row r="36" spans="1:3" ht="15.75" customHeight="1">
      <c r="A36" s="14" t="s">
        <v>207</v>
      </c>
      <c r="B36" s="14" t="s">
        <v>188</v>
      </c>
      <c r="C36" s="1">
        <v>0.3</v>
      </c>
    </row>
    <row r="37" spans="1:3" ht="19.5" customHeight="1">
      <c r="A37" s="14" t="s">
        <v>208</v>
      </c>
      <c r="B37" s="14" t="s">
        <v>180</v>
      </c>
      <c r="C37" s="1">
        <v>186.1</v>
      </c>
    </row>
    <row r="38" spans="1:3" ht="15.75" customHeight="1">
      <c r="A38" s="14" t="s">
        <v>209</v>
      </c>
      <c r="B38" s="14" t="s">
        <v>181</v>
      </c>
      <c r="C38" s="1">
        <v>155</v>
      </c>
    </row>
    <row r="39" spans="1:3" ht="21" customHeight="1">
      <c r="A39" s="14" t="s">
        <v>210</v>
      </c>
      <c r="B39" s="14" t="s">
        <v>253</v>
      </c>
      <c r="C39" s="1">
        <v>6.4</v>
      </c>
    </row>
    <row r="40" spans="1:3" ht="35.25" customHeight="1">
      <c r="A40" s="14" t="s">
        <v>211</v>
      </c>
      <c r="B40" s="14" t="s">
        <v>305</v>
      </c>
      <c r="C40" s="1">
        <v>0.1</v>
      </c>
    </row>
    <row r="41" spans="1:3" ht="18" customHeight="1">
      <c r="A41" s="14" t="s">
        <v>212</v>
      </c>
      <c r="B41" s="14" t="s">
        <v>182</v>
      </c>
      <c r="C41" s="1">
        <v>19.100000000000001</v>
      </c>
    </row>
    <row r="42" spans="1:3" ht="20.25" customHeight="1">
      <c r="A42" s="14" t="s">
        <v>213</v>
      </c>
      <c r="B42" s="14" t="s">
        <v>183</v>
      </c>
      <c r="C42" s="1">
        <v>175.8</v>
      </c>
    </row>
    <row r="43" spans="1:3" ht="20.25" customHeight="1">
      <c r="A43" s="14" t="s">
        <v>214</v>
      </c>
      <c r="B43" s="14" t="s">
        <v>184</v>
      </c>
      <c r="C43" s="1">
        <v>295.2</v>
      </c>
    </row>
    <row r="44" spans="1:3" ht="20.25" customHeight="1">
      <c r="A44" s="14" t="s">
        <v>215</v>
      </c>
      <c r="B44" s="14" t="s">
        <v>185</v>
      </c>
      <c r="C44" s="1">
        <v>602.29999999999995</v>
      </c>
    </row>
    <row r="45" spans="1:3" ht="20.25" customHeight="1">
      <c r="A45" s="14" t="s">
        <v>216</v>
      </c>
      <c r="B45" s="14" t="s">
        <v>186</v>
      </c>
      <c r="C45" s="1">
        <v>18</v>
      </c>
    </row>
    <row r="46" spans="1:3" ht="20.25" customHeight="1">
      <c r="A46" s="14" t="s">
        <v>217</v>
      </c>
      <c r="B46" s="14" t="s">
        <v>242</v>
      </c>
      <c r="C46" s="1">
        <v>7.9</v>
      </c>
    </row>
    <row r="47" spans="1:3" ht="20.25" customHeight="1">
      <c r="A47" s="14" t="s">
        <v>218</v>
      </c>
      <c r="B47" s="14" t="s">
        <v>241</v>
      </c>
      <c r="C47" s="1">
        <v>91.4</v>
      </c>
    </row>
    <row r="48" spans="1:3" ht="24" customHeight="1">
      <c r="A48" s="14" t="s">
        <v>219</v>
      </c>
      <c r="B48" s="14" t="s">
        <v>187</v>
      </c>
      <c r="C48" s="1">
        <v>12.9</v>
      </c>
    </row>
    <row r="49" spans="1:3" ht="30.75" customHeight="1">
      <c r="A49" s="14" t="s">
        <v>220</v>
      </c>
      <c r="B49" s="14" t="s">
        <v>254</v>
      </c>
      <c r="C49" s="1">
        <v>0.5</v>
      </c>
    </row>
    <row r="50" spans="1:3" ht="21.75" customHeight="1">
      <c r="A50" s="14" t="s">
        <v>221</v>
      </c>
      <c r="B50" s="14" t="s">
        <v>243</v>
      </c>
      <c r="C50" s="1">
        <v>837.8</v>
      </c>
    </row>
    <row r="51" spans="1:3" ht="21" customHeight="1">
      <c r="A51" s="14" t="s">
        <v>222</v>
      </c>
      <c r="B51" s="14" t="s">
        <v>190</v>
      </c>
      <c r="C51" s="1">
        <v>50.7</v>
      </c>
    </row>
    <row r="52" spans="1:3" ht="33.75" customHeight="1">
      <c r="A52" s="14" t="s">
        <v>223</v>
      </c>
      <c r="B52" s="14" t="s">
        <v>189</v>
      </c>
      <c r="C52" s="1">
        <v>1.5</v>
      </c>
    </row>
    <row r="53" spans="1:3" ht="17.25" customHeight="1">
      <c r="A53" s="14" t="s">
        <v>224</v>
      </c>
      <c r="B53" s="14" t="s">
        <v>191</v>
      </c>
      <c r="C53" s="1">
        <v>9</v>
      </c>
    </row>
    <row r="54" spans="1:3" ht="43.5" customHeight="1">
      <c r="A54" s="14" t="s">
        <v>225</v>
      </c>
      <c r="B54" s="14" t="s">
        <v>345</v>
      </c>
      <c r="C54" s="1">
        <v>102.8</v>
      </c>
    </row>
    <row r="55" spans="1:3" ht="33.75" customHeight="1">
      <c r="A55" s="14" t="s">
        <v>226</v>
      </c>
      <c r="B55" s="14" t="s">
        <v>346</v>
      </c>
      <c r="C55" s="1">
        <v>28</v>
      </c>
    </row>
    <row r="56" spans="1:3" ht="25.5" customHeight="1">
      <c r="A56" s="14" t="s">
        <v>227</v>
      </c>
      <c r="B56" s="14" t="s">
        <v>192</v>
      </c>
      <c r="C56" s="1">
        <v>1.4</v>
      </c>
    </row>
    <row r="57" spans="1:3" ht="50.25" customHeight="1">
      <c r="A57" s="14" t="s">
        <v>299</v>
      </c>
      <c r="B57" s="29" t="s">
        <v>300</v>
      </c>
      <c r="C57" s="1">
        <v>27.4</v>
      </c>
    </row>
    <row r="58" spans="1:3" ht="19.5" customHeight="1">
      <c r="A58" s="16" t="s">
        <v>39</v>
      </c>
      <c r="B58" s="16" t="s">
        <v>252</v>
      </c>
      <c r="C58" s="1">
        <v>4088</v>
      </c>
    </row>
    <row r="59" spans="1:3" ht="20.25" customHeight="1">
      <c r="A59" s="14" t="s">
        <v>37</v>
      </c>
      <c r="B59" s="14" t="s">
        <v>229</v>
      </c>
      <c r="C59" s="1">
        <f>SUM(C60:C75)</f>
        <v>1355</v>
      </c>
    </row>
    <row r="60" spans="1:3" ht="21" customHeight="1">
      <c r="A60" s="14" t="s">
        <v>248</v>
      </c>
      <c r="B60" s="14" t="s">
        <v>193</v>
      </c>
      <c r="C60" s="1">
        <v>35.700000000000003</v>
      </c>
    </row>
    <row r="61" spans="1:3" ht="20.25" customHeight="1">
      <c r="A61" s="30" t="s">
        <v>249</v>
      </c>
      <c r="B61" s="18" t="s">
        <v>343</v>
      </c>
      <c r="C61" s="1">
        <v>12.3</v>
      </c>
    </row>
    <row r="62" spans="1:3" ht="30.75" customHeight="1">
      <c r="A62" s="30" t="s">
        <v>251</v>
      </c>
      <c r="B62" s="14" t="s">
        <v>283</v>
      </c>
      <c r="C62" s="1">
        <v>46.2</v>
      </c>
    </row>
    <row r="63" spans="1:3" ht="20.25" customHeight="1">
      <c r="A63" s="30" t="s">
        <v>250</v>
      </c>
      <c r="B63" s="18" t="s">
        <v>284</v>
      </c>
      <c r="C63" s="1">
        <v>51.8</v>
      </c>
    </row>
    <row r="64" spans="1:3" ht="33.75" customHeight="1">
      <c r="A64" s="30" t="s">
        <v>255</v>
      </c>
      <c r="B64" s="18" t="s">
        <v>285</v>
      </c>
      <c r="C64" s="1">
        <v>24.9</v>
      </c>
    </row>
    <row r="65" spans="1:3" ht="23.25" customHeight="1">
      <c r="A65" s="30" t="s">
        <v>265</v>
      </c>
      <c r="B65" s="18" t="s">
        <v>323</v>
      </c>
      <c r="C65" s="1">
        <v>66</v>
      </c>
    </row>
    <row r="66" spans="1:3" ht="31.5" customHeight="1">
      <c r="A66" s="30" t="s">
        <v>267</v>
      </c>
      <c r="B66" s="18" t="s">
        <v>331</v>
      </c>
      <c r="C66" s="1">
        <v>32.799999999999997</v>
      </c>
    </row>
    <row r="67" spans="1:3" ht="30" customHeight="1">
      <c r="A67" s="30" t="s">
        <v>268</v>
      </c>
      <c r="B67" s="18" t="s">
        <v>194</v>
      </c>
      <c r="C67" s="1">
        <v>1000</v>
      </c>
    </row>
    <row r="68" spans="1:3" ht="31.5" customHeight="1">
      <c r="A68" s="30" t="s">
        <v>269</v>
      </c>
      <c r="B68" s="33" t="s">
        <v>337</v>
      </c>
      <c r="C68" s="1">
        <v>15.3</v>
      </c>
    </row>
    <row r="69" spans="1:3" ht="34.5" customHeight="1">
      <c r="A69" s="30" t="s">
        <v>274</v>
      </c>
      <c r="B69" s="32" t="s">
        <v>329</v>
      </c>
      <c r="C69" s="1">
        <v>45.5</v>
      </c>
    </row>
    <row r="70" spans="1:3" ht="35.25" customHeight="1">
      <c r="A70" s="30" t="s">
        <v>275</v>
      </c>
      <c r="B70" s="18" t="s">
        <v>334</v>
      </c>
      <c r="C70" s="1">
        <v>24.5</v>
      </c>
    </row>
    <row r="71" spans="1:3" ht="24" hidden="1" customHeight="1">
      <c r="A71" s="30" t="s">
        <v>276</v>
      </c>
      <c r="B71" s="31" t="s">
        <v>326</v>
      </c>
      <c r="C71" s="1"/>
    </row>
    <row r="72" spans="1:3" ht="33" hidden="1" customHeight="1">
      <c r="A72" s="30" t="s">
        <v>327</v>
      </c>
      <c r="B72" s="34" t="s">
        <v>338</v>
      </c>
      <c r="C72" s="1"/>
    </row>
    <row r="73" spans="1:3" ht="30.75" hidden="1" customHeight="1">
      <c r="A73" s="30" t="s">
        <v>328</v>
      </c>
      <c r="B73" s="32"/>
      <c r="C73" s="1"/>
    </row>
    <row r="74" spans="1:3" ht="30.75" hidden="1" customHeight="1">
      <c r="A74" s="30" t="s">
        <v>333</v>
      </c>
      <c r="B74" s="18"/>
      <c r="C74" s="1"/>
    </row>
    <row r="75" spans="1:3" ht="63.75" hidden="1" customHeight="1">
      <c r="A75" s="30" t="s">
        <v>335</v>
      </c>
      <c r="B75" s="18"/>
      <c r="C75" s="1"/>
    </row>
    <row r="76" spans="1:3" ht="30" customHeight="1">
      <c r="A76" s="35" t="s">
        <v>133</v>
      </c>
      <c r="B76" s="36" t="s">
        <v>228</v>
      </c>
      <c r="C76" s="1">
        <f>SUM(C77:C78)</f>
        <v>500</v>
      </c>
    </row>
    <row r="77" spans="1:3" ht="30.6" customHeight="1">
      <c r="A77" s="14" t="s">
        <v>143</v>
      </c>
      <c r="B77" s="18" t="s">
        <v>228</v>
      </c>
      <c r="C77" s="1">
        <v>500</v>
      </c>
    </row>
    <row r="78" spans="1:3" ht="31.5" hidden="1" customHeight="1">
      <c r="A78" s="14" t="s">
        <v>144</v>
      </c>
      <c r="B78" s="14" t="s">
        <v>257</v>
      </c>
      <c r="C78" s="1"/>
    </row>
    <row r="79" spans="1:3" ht="19.5" customHeight="1">
      <c r="A79" s="68" t="s">
        <v>40</v>
      </c>
      <c r="B79" s="69" t="s">
        <v>177</v>
      </c>
      <c r="C79" s="52">
        <v>113</v>
      </c>
    </row>
    <row r="80" spans="1:3" ht="28.5" customHeight="1">
      <c r="A80" s="65"/>
      <c r="B80" s="66" t="s">
        <v>270</v>
      </c>
      <c r="C80" s="67">
        <f>C9+C18+C32+C79</f>
        <v>25406.6</v>
      </c>
    </row>
    <row r="81" spans="1:3" ht="20.25" customHeight="1">
      <c r="A81" s="58" t="s">
        <v>42</v>
      </c>
      <c r="B81" s="55" t="s">
        <v>195</v>
      </c>
      <c r="C81" s="52">
        <v>617.70000000000005</v>
      </c>
    </row>
    <row r="82" spans="1:3" ht="18.600000000000001" customHeight="1">
      <c r="A82" s="66" t="s">
        <v>56</v>
      </c>
      <c r="B82" s="66" t="s">
        <v>196</v>
      </c>
      <c r="C82" s="67">
        <f>SUM(C83:C89)</f>
        <v>2230.6999999999998</v>
      </c>
    </row>
    <row r="83" spans="1:3" ht="19.5" customHeight="1">
      <c r="A83" s="19" t="s">
        <v>57</v>
      </c>
      <c r="B83" s="19" t="s">
        <v>197</v>
      </c>
      <c r="C83" s="1">
        <v>1635.8</v>
      </c>
    </row>
    <row r="84" spans="1:3" ht="19.5" customHeight="1">
      <c r="A84" s="19" t="s">
        <v>58</v>
      </c>
      <c r="B84" s="16" t="s">
        <v>198</v>
      </c>
      <c r="C84" s="1">
        <v>17.100000000000001</v>
      </c>
    </row>
    <row r="85" spans="1:3" ht="18.75" customHeight="1">
      <c r="A85" s="19" t="s">
        <v>59</v>
      </c>
      <c r="B85" s="16" t="s">
        <v>199</v>
      </c>
      <c r="C85" s="1">
        <v>1.8</v>
      </c>
    </row>
    <row r="86" spans="1:3" ht="17.25" customHeight="1">
      <c r="A86" s="19" t="s">
        <v>113</v>
      </c>
      <c r="B86" s="16" t="s">
        <v>200</v>
      </c>
      <c r="C86" s="1">
        <v>63.8</v>
      </c>
    </row>
    <row r="87" spans="1:3" ht="17.25" customHeight="1">
      <c r="A87" s="19" t="s">
        <v>114</v>
      </c>
      <c r="B87" s="16" t="s">
        <v>306</v>
      </c>
      <c r="C87" s="1">
        <v>5.8</v>
      </c>
    </row>
    <row r="88" spans="1:3" ht="18" customHeight="1">
      <c r="A88" s="19" t="s">
        <v>123</v>
      </c>
      <c r="B88" s="16" t="s">
        <v>235</v>
      </c>
      <c r="C88" s="1">
        <v>339.4</v>
      </c>
    </row>
    <row r="89" spans="1:3" ht="28.5" customHeight="1">
      <c r="A89" s="19" t="s">
        <v>124</v>
      </c>
      <c r="B89" s="18" t="s">
        <v>228</v>
      </c>
      <c r="C89" s="1">
        <v>167</v>
      </c>
    </row>
    <row r="90" spans="1:3" ht="15.75" customHeight="1">
      <c r="B90" s="2" t="s">
        <v>295</v>
      </c>
      <c r="C90" s="3"/>
    </row>
    <row r="96" spans="1:3">
      <c r="B96" s="37"/>
    </row>
    <row r="97" spans="2:2">
      <c r="B97" s="38"/>
    </row>
  </sheetData>
  <pageMargins left="0.70866141732283472" right="0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39"/>
  <sheetViews>
    <sheetView zoomScaleNormal="100" workbookViewId="0">
      <selection activeCell="B38" sqref="B38"/>
    </sheetView>
  </sheetViews>
  <sheetFormatPr defaultColWidth="8.85546875" defaultRowHeight="14.25" customHeight="1"/>
  <cols>
    <col min="1" max="1" width="7.28515625" style="2" customWidth="1"/>
    <col min="2" max="2" width="37.28515625" style="2" customWidth="1"/>
    <col min="3" max="3" width="30.85546875" style="2" customWidth="1"/>
    <col min="4" max="4" width="11.42578125" style="2" customWidth="1"/>
    <col min="5" max="5" width="11.5703125" style="2" customWidth="1"/>
    <col min="6" max="16384" width="8.85546875" style="2"/>
  </cols>
  <sheetData>
    <row r="1" spans="1:5" ht="14.25" customHeight="1">
      <c r="D1" s="5" t="s">
        <v>322</v>
      </c>
    </row>
    <row r="2" spans="1:5" ht="14.25" customHeight="1">
      <c r="D2" s="6" t="s">
        <v>341</v>
      </c>
    </row>
    <row r="3" spans="1:5" ht="14.25" customHeight="1">
      <c r="D3" s="6" t="s">
        <v>292</v>
      </c>
    </row>
    <row r="5" spans="1:5" ht="14.25" customHeight="1">
      <c r="B5" s="71" t="s">
        <v>344</v>
      </c>
      <c r="C5" s="71"/>
      <c r="D5" s="71"/>
      <c r="E5" s="71"/>
    </row>
    <row r="6" spans="1:5" ht="14.25" customHeight="1">
      <c r="B6" s="71" t="s">
        <v>271</v>
      </c>
      <c r="C6" s="71"/>
      <c r="D6" s="71"/>
      <c r="E6" s="71"/>
    </row>
    <row r="7" spans="1:5" ht="14.25" customHeight="1">
      <c r="B7" s="9"/>
      <c r="C7" s="9"/>
      <c r="D7" s="9"/>
      <c r="E7" s="9"/>
    </row>
    <row r="8" spans="1:5" ht="14.25" customHeight="1">
      <c r="E8" s="2" t="s">
        <v>294</v>
      </c>
    </row>
    <row r="9" spans="1:5" ht="14.25" customHeight="1">
      <c r="A9" s="72" t="s">
        <v>100</v>
      </c>
      <c r="B9" s="73" t="s">
        <v>297</v>
      </c>
      <c r="C9" s="73" t="s">
        <v>145</v>
      </c>
      <c r="D9" s="73" t="s">
        <v>0</v>
      </c>
      <c r="E9" s="73" t="s">
        <v>1</v>
      </c>
    </row>
    <row r="10" spans="1:5" ht="14.25" customHeight="1">
      <c r="A10" s="72"/>
      <c r="B10" s="73"/>
      <c r="C10" s="73"/>
      <c r="D10" s="73"/>
      <c r="E10" s="73"/>
    </row>
    <row r="11" spans="1:5" ht="12" customHeight="1">
      <c r="A11" s="72"/>
      <c r="B11" s="73"/>
      <c r="C11" s="73"/>
      <c r="D11" s="73"/>
      <c r="E11" s="73"/>
    </row>
    <row r="12" spans="1:5" ht="10.5" customHeight="1">
      <c r="A12" s="10">
        <v>1</v>
      </c>
      <c r="B12" s="11">
        <v>2</v>
      </c>
      <c r="C12" s="11">
        <v>3</v>
      </c>
      <c r="D12" s="11">
        <v>4</v>
      </c>
      <c r="E12" s="11">
        <v>5</v>
      </c>
    </row>
    <row r="13" spans="1:5" ht="21" customHeight="1">
      <c r="A13" s="19" t="s">
        <v>27</v>
      </c>
      <c r="B13" s="14" t="s">
        <v>302</v>
      </c>
      <c r="C13" s="19" t="s">
        <v>0</v>
      </c>
      <c r="D13" s="1">
        <f>SUM(D14:D16)</f>
        <v>2813.6</v>
      </c>
      <c r="E13" s="1">
        <f>SUM(E14:E16)</f>
        <v>2427</v>
      </c>
    </row>
    <row r="14" spans="1:5" ht="30.75" customHeight="1">
      <c r="A14" s="17" t="s">
        <v>28</v>
      </c>
      <c r="B14" s="14" t="s">
        <v>302</v>
      </c>
      <c r="C14" s="14" t="s">
        <v>233</v>
      </c>
      <c r="D14" s="39">
        <v>947</v>
      </c>
      <c r="E14" s="39">
        <v>692.2</v>
      </c>
    </row>
    <row r="15" spans="1:5" ht="30" customHeight="1">
      <c r="A15" s="16" t="s">
        <v>29</v>
      </c>
      <c r="B15" s="14" t="s">
        <v>302</v>
      </c>
      <c r="C15" s="14" t="s">
        <v>252</v>
      </c>
      <c r="D15" s="39">
        <v>1797.2</v>
      </c>
      <c r="E15" s="39">
        <v>1734.8</v>
      </c>
    </row>
    <row r="16" spans="1:5" ht="31.5" customHeight="1">
      <c r="A16" s="16" t="s">
        <v>30</v>
      </c>
      <c r="B16" s="14" t="s">
        <v>302</v>
      </c>
      <c r="C16" s="14" t="s">
        <v>230</v>
      </c>
      <c r="D16" s="39">
        <v>69.400000000000006</v>
      </c>
      <c r="E16" s="39">
        <v>0</v>
      </c>
    </row>
    <row r="17" spans="1:5" ht="31.5" hidden="1" customHeight="1">
      <c r="A17" s="16" t="s">
        <v>31</v>
      </c>
      <c r="B17" s="14" t="s">
        <v>302</v>
      </c>
      <c r="C17" s="14" t="s">
        <v>229</v>
      </c>
      <c r="D17" s="39"/>
      <c r="E17" s="39"/>
    </row>
    <row r="18" spans="1:5" ht="22.5" customHeight="1">
      <c r="A18" s="16" t="s">
        <v>21</v>
      </c>
      <c r="B18" s="14" t="s">
        <v>149</v>
      </c>
      <c r="C18" s="19" t="s">
        <v>0</v>
      </c>
      <c r="D18" s="1">
        <f>SUM(D19:D21)</f>
        <v>1512.8999999999999</v>
      </c>
      <c r="E18" s="1">
        <f>SUM(E19:E21)</f>
        <v>1371.1</v>
      </c>
    </row>
    <row r="19" spans="1:5" ht="30" customHeight="1">
      <c r="A19" s="16" t="s">
        <v>22</v>
      </c>
      <c r="B19" s="14" t="s">
        <v>149</v>
      </c>
      <c r="C19" s="14" t="s">
        <v>233</v>
      </c>
      <c r="D19" s="1">
        <v>672</v>
      </c>
      <c r="E19" s="1">
        <v>553.20000000000005</v>
      </c>
    </row>
    <row r="20" spans="1:5" ht="30" customHeight="1">
      <c r="A20" s="16" t="s">
        <v>23</v>
      </c>
      <c r="B20" s="14" t="s">
        <v>149</v>
      </c>
      <c r="C20" s="14" t="s">
        <v>252</v>
      </c>
      <c r="D20" s="1">
        <v>840.3</v>
      </c>
      <c r="E20" s="1">
        <v>817.9</v>
      </c>
    </row>
    <row r="21" spans="1:5" ht="30" customHeight="1">
      <c r="A21" s="16" t="s">
        <v>24</v>
      </c>
      <c r="B21" s="14" t="s">
        <v>149</v>
      </c>
      <c r="C21" s="14" t="s">
        <v>230</v>
      </c>
      <c r="D21" s="1">
        <v>0.6</v>
      </c>
      <c r="E21" s="1">
        <v>0</v>
      </c>
    </row>
    <row r="22" spans="1:5" ht="30" hidden="1" customHeight="1">
      <c r="A22" s="16" t="s">
        <v>25</v>
      </c>
      <c r="B22" s="14" t="s">
        <v>149</v>
      </c>
      <c r="C22" s="14" t="s">
        <v>229</v>
      </c>
      <c r="D22" s="1"/>
      <c r="E22" s="1"/>
    </row>
    <row r="23" spans="1:5" ht="17.25" customHeight="1">
      <c r="A23" s="16" t="s">
        <v>36</v>
      </c>
      <c r="B23" s="14" t="s">
        <v>2</v>
      </c>
      <c r="C23" s="19" t="s">
        <v>0</v>
      </c>
      <c r="D23" s="12">
        <f>SUM(D24:D27)</f>
        <v>962.3</v>
      </c>
      <c r="E23" s="12">
        <f t="shared" ref="E23" si="0">SUM(E24:E27)</f>
        <v>869.3</v>
      </c>
    </row>
    <row r="24" spans="1:5" ht="30" customHeight="1">
      <c r="A24" s="16" t="s">
        <v>38</v>
      </c>
      <c r="B24" s="14" t="s">
        <v>2</v>
      </c>
      <c r="C24" s="14" t="s">
        <v>233</v>
      </c>
      <c r="D24" s="12">
        <v>310</v>
      </c>
      <c r="E24" s="12">
        <v>238.7</v>
      </c>
    </row>
    <row r="25" spans="1:5" ht="30" customHeight="1">
      <c r="A25" s="16" t="s">
        <v>39</v>
      </c>
      <c r="B25" s="14" t="s">
        <v>2</v>
      </c>
      <c r="C25" s="14" t="s">
        <v>252</v>
      </c>
      <c r="D25" s="12">
        <v>650.29999999999995</v>
      </c>
      <c r="E25" s="12">
        <v>630.6</v>
      </c>
    </row>
    <row r="26" spans="1:5" ht="30.75" customHeight="1">
      <c r="A26" s="16" t="s">
        <v>37</v>
      </c>
      <c r="B26" s="14" t="s">
        <v>2</v>
      </c>
      <c r="C26" s="14" t="s">
        <v>230</v>
      </c>
      <c r="D26" s="12">
        <v>2</v>
      </c>
      <c r="E26" s="12">
        <v>0</v>
      </c>
    </row>
    <row r="27" spans="1:5" ht="19.5" hidden="1" customHeight="1">
      <c r="A27" s="16" t="s">
        <v>133</v>
      </c>
      <c r="B27" s="14" t="s">
        <v>2</v>
      </c>
      <c r="C27" s="14" t="s">
        <v>229</v>
      </c>
      <c r="D27" s="12"/>
      <c r="E27" s="12"/>
    </row>
    <row r="28" spans="1:5" ht="18.75" customHeight="1">
      <c r="A28" s="16" t="s">
        <v>40</v>
      </c>
      <c r="B28" s="14" t="s">
        <v>150</v>
      </c>
      <c r="C28" s="19" t="s">
        <v>0</v>
      </c>
      <c r="D28" s="12">
        <f>SUM(D29:D32)</f>
        <v>1528.1</v>
      </c>
      <c r="E28" s="12">
        <f>SUM(E29:E32)</f>
        <v>1274.4000000000001</v>
      </c>
    </row>
    <row r="29" spans="1:5" ht="30.75" customHeight="1">
      <c r="A29" s="16" t="s">
        <v>41</v>
      </c>
      <c r="B29" s="14" t="s">
        <v>150</v>
      </c>
      <c r="C29" s="14" t="s">
        <v>233</v>
      </c>
      <c r="D29" s="12">
        <v>768</v>
      </c>
      <c r="E29" s="40">
        <v>612.79999999999995</v>
      </c>
    </row>
    <row r="30" spans="1:5" ht="30" customHeight="1">
      <c r="A30" s="16" t="s">
        <v>71</v>
      </c>
      <c r="B30" s="14" t="s">
        <v>150</v>
      </c>
      <c r="C30" s="14" t="s">
        <v>252</v>
      </c>
      <c r="D30" s="12">
        <v>655.8</v>
      </c>
      <c r="E30" s="12">
        <v>635.6</v>
      </c>
    </row>
    <row r="31" spans="1:5" ht="30" customHeight="1">
      <c r="A31" s="16" t="s">
        <v>72</v>
      </c>
      <c r="B31" s="14" t="s">
        <v>150</v>
      </c>
      <c r="C31" s="14" t="s">
        <v>230</v>
      </c>
      <c r="D31" s="12">
        <v>68.599999999999994</v>
      </c>
      <c r="E31" s="12">
        <v>0</v>
      </c>
    </row>
    <row r="32" spans="1:5" ht="29.25" customHeight="1">
      <c r="A32" s="16" t="s">
        <v>273</v>
      </c>
      <c r="B32" s="14" t="s">
        <v>150</v>
      </c>
      <c r="C32" s="14" t="s">
        <v>229</v>
      </c>
      <c r="D32" s="12">
        <v>35.700000000000003</v>
      </c>
      <c r="E32" s="12">
        <v>26</v>
      </c>
    </row>
    <row r="33" spans="1:5" ht="21" customHeight="1">
      <c r="A33" s="16" t="s">
        <v>42</v>
      </c>
      <c r="B33" s="14" t="s">
        <v>3</v>
      </c>
      <c r="C33" s="19" t="s">
        <v>0</v>
      </c>
      <c r="D33" s="12">
        <f>SUM(D34:D37)</f>
        <v>488.6</v>
      </c>
      <c r="E33" s="12">
        <f t="shared" ref="E33" si="1">SUM(E34:E37)</f>
        <v>416.9</v>
      </c>
    </row>
    <row r="34" spans="1:5" ht="30" customHeight="1">
      <c r="A34" s="16" t="s">
        <v>43</v>
      </c>
      <c r="B34" s="14" t="s">
        <v>3</v>
      </c>
      <c r="C34" s="14" t="s">
        <v>233</v>
      </c>
      <c r="D34" s="12">
        <v>432</v>
      </c>
      <c r="E34" s="12">
        <v>409.4</v>
      </c>
    </row>
    <row r="35" spans="1:5" ht="30" customHeight="1">
      <c r="A35" s="16" t="s">
        <v>44</v>
      </c>
      <c r="B35" s="14" t="s">
        <v>3</v>
      </c>
      <c r="C35" s="14" t="s">
        <v>252</v>
      </c>
      <c r="D35" s="12">
        <v>7.6</v>
      </c>
      <c r="E35" s="12">
        <v>7.5</v>
      </c>
    </row>
    <row r="36" spans="1:5" ht="30" customHeight="1">
      <c r="A36" s="16" t="s">
        <v>45</v>
      </c>
      <c r="B36" s="14" t="s">
        <v>3</v>
      </c>
      <c r="C36" s="14" t="s">
        <v>230</v>
      </c>
      <c r="D36" s="12">
        <v>49</v>
      </c>
      <c r="E36" s="12">
        <v>0</v>
      </c>
    </row>
    <row r="37" spans="1:5" ht="29.25" hidden="1" customHeight="1">
      <c r="A37" s="16" t="s">
        <v>46</v>
      </c>
      <c r="B37" s="14" t="s">
        <v>3</v>
      </c>
      <c r="C37" s="14" t="s">
        <v>229</v>
      </c>
      <c r="D37" s="12"/>
      <c r="E37" s="12"/>
    </row>
    <row r="38" spans="1:5" ht="21" customHeight="1">
      <c r="A38" s="16" t="s">
        <v>56</v>
      </c>
      <c r="B38" s="14" t="s">
        <v>263</v>
      </c>
      <c r="C38" s="19" t="s">
        <v>0</v>
      </c>
      <c r="D38" s="12">
        <f>SUM(D39:D41)</f>
        <v>180.59999999999997</v>
      </c>
      <c r="E38" s="12">
        <f>SUM(E39:E41)</f>
        <v>157.80000000000001</v>
      </c>
    </row>
    <row r="39" spans="1:5" ht="29.25" customHeight="1">
      <c r="A39" s="16" t="s">
        <v>57</v>
      </c>
      <c r="B39" s="14" t="s">
        <v>263</v>
      </c>
      <c r="C39" s="14" t="s">
        <v>233</v>
      </c>
      <c r="D39" s="12">
        <v>130.6</v>
      </c>
      <c r="E39" s="12">
        <v>111.2</v>
      </c>
    </row>
    <row r="40" spans="1:5" ht="29.25" customHeight="1">
      <c r="A40" s="16" t="s">
        <v>58</v>
      </c>
      <c r="B40" s="14" t="s">
        <v>263</v>
      </c>
      <c r="C40" s="14" t="s">
        <v>252</v>
      </c>
      <c r="D40" s="12">
        <v>47.3</v>
      </c>
      <c r="E40" s="12">
        <v>46.6</v>
      </c>
    </row>
    <row r="41" spans="1:5" ht="30" customHeight="1">
      <c r="A41" s="16" t="s">
        <v>59</v>
      </c>
      <c r="B41" s="14" t="s">
        <v>263</v>
      </c>
      <c r="C41" s="14" t="s">
        <v>230</v>
      </c>
      <c r="D41" s="12">
        <v>2.7</v>
      </c>
      <c r="E41" s="12">
        <v>0</v>
      </c>
    </row>
    <row r="42" spans="1:5" ht="30" hidden="1" customHeight="1">
      <c r="A42" s="16" t="s">
        <v>113</v>
      </c>
      <c r="B42" s="14" t="s">
        <v>263</v>
      </c>
      <c r="C42" s="14" t="s">
        <v>229</v>
      </c>
      <c r="D42" s="12"/>
      <c r="E42" s="12"/>
    </row>
    <row r="43" spans="1:5" ht="33.75" customHeight="1">
      <c r="A43" s="16" t="s">
        <v>60</v>
      </c>
      <c r="B43" s="18" t="s">
        <v>278</v>
      </c>
      <c r="C43" s="19" t="s">
        <v>0</v>
      </c>
      <c r="D43" s="40">
        <f>SUM(D44:D47)</f>
        <v>780.6</v>
      </c>
      <c r="E43" s="12">
        <f t="shared" ref="E43" si="2">SUM(E44:E47)</f>
        <v>561.5</v>
      </c>
    </row>
    <row r="44" spans="1:5" ht="27.75" customHeight="1">
      <c r="A44" s="16" t="s">
        <v>61</v>
      </c>
      <c r="B44" s="18" t="s">
        <v>278</v>
      </c>
      <c r="C44" s="14" t="s">
        <v>233</v>
      </c>
      <c r="D44" s="12">
        <v>648</v>
      </c>
      <c r="E44" s="12">
        <v>540</v>
      </c>
    </row>
    <row r="45" spans="1:5" ht="33" customHeight="1">
      <c r="A45" s="16" t="s">
        <v>73</v>
      </c>
      <c r="B45" s="18" t="s">
        <v>278</v>
      </c>
      <c r="C45" s="14" t="s">
        <v>252</v>
      </c>
      <c r="D45" s="12">
        <v>17.2</v>
      </c>
      <c r="E45" s="12">
        <v>17</v>
      </c>
    </row>
    <row r="46" spans="1:5" ht="34.5" customHeight="1">
      <c r="A46" s="16" t="s">
        <v>74</v>
      </c>
      <c r="B46" s="18" t="s">
        <v>278</v>
      </c>
      <c r="C46" s="14" t="s">
        <v>230</v>
      </c>
      <c r="D46" s="12">
        <v>115.4</v>
      </c>
      <c r="E46" s="12">
        <v>4.5</v>
      </c>
    </row>
    <row r="47" spans="1:5" ht="31.5" hidden="1" customHeight="1">
      <c r="A47" s="16" t="s">
        <v>140</v>
      </c>
      <c r="B47" s="18" t="s">
        <v>278</v>
      </c>
      <c r="C47" s="14" t="s">
        <v>229</v>
      </c>
      <c r="D47" s="12"/>
      <c r="E47" s="12"/>
    </row>
    <row r="48" spans="1:5" ht="18.75" customHeight="1">
      <c r="A48" s="16" t="s">
        <v>62</v>
      </c>
      <c r="B48" s="18" t="s">
        <v>277</v>
      </c>
      <c r="C48" s="19" t="s">
        <v>0</v>
      </c>
      <c r="D48" s="12">
        <f>SUM(D49:D50)</f>
        <v>874</v>
      </c>
      <c r="E48" s="12">
        <f>SUM(E49:E50)</f>
        <v>606.5</v>
      </c>
    </row>
    <row r="49" spans="1:5" ht="30" customHeight="1">
      <c r="A49" s="16" t="s">
        <v>63</v>
      </c>
      <c r="B49" s="18" t="s">
        <v>277</v>
      </c>
      <c r="C49" s="14" t="s">
        <v>233</v>
      </c>
      <c r="D49" s="12">
        <v>864</v>
      </c>
      <c r="E49" s="12">
        <v>606.5</v>
      </c>
    </row>
    <row r="50" spans="1:5" ht="30" customHeight="1">
      <c r="A50" s="16" t="s">
        <v>64</v>
      </c>
      <c r="B50" s="18" t="s">
        <v>277</v>
      </c>
      <c r="C50" s="19" t="s">
        <v>230</v>
      </c>
      <c r="D50" s="12">
        <v>10</v>
      </c>
      <c r="E50" s="12">
        <v>0</v>
      </c>
    </row>
    <row r="51" spans="1:5" ht="30.75" customHeight="1">
      <c r="A51" s="16" t="s">
        <v>65</v>
      </c>
      <c r="B51" s="14" t="s">
        <v>234</v>
      </c>
      <c r="C51" s="19" t="s">
        <v>0</v>
      </c>
      <c r="D51" s="12">
        <f>SUM(D52:D54)</f>
        <v>817.9</v>
      </c>
      <c r="E51" s="12">
        <f>SUM(E52:E54)</f>
        <v>720</v>
      </c>
    </row>
    <row r="52" spans="1:5" ht="28.5" customHeight="1">
      <c r="A52" s="16" t="s">
        <v>286</v>
      </c>
      <c r="B52" s="14" t="s">
        <v>234</v>
      </c>
      <c r="C52" s="14" t="s">
        <v>233</v>
      </c>
      <c r="D52" s="12">
        <v>790</v>
      </c>
      <c r="E52" s="12">
        <v>720</v>
      </c>
    </row>
    <row r="53" spans="1:5" ht="28.5" customHeight="1">
      <c r="A53" s="16" t="s">
        <v>287</v>
      </c>
      <c r="B53" s="14" t="s">
        <v>234</v>
      </c>
      <c r="C53" s="14" t="s">
        <v>229</v>
      </c>
      <c r="D53" s="12">
        <v>24.9</v>
      </c>
      <c r="E53" s="12">
        <v>0</v>
      </c>
    </row>
    <row r="54" spans="1:5" ht="30.75" customHeight="1">
      <c r="A54" s="16" t="s">
        <v>75</v>
      </c>
      <c r="B54" s="14" t="s">
        <v>234</v>
      </c>
      <c r="C54" s="14" t="s">
        <v>230</v>
      </c>
      <c r="D54" s="12">
        <v>3</v>
      </c>
      <c r="E54" s="12">
        <v>0</v>
      </c>
    </row>
    <row r="55" spans="1:5" ht="22.15" customHeight="1">
      <c r="A55" s="17" t="s">
        <v>66</v>
      </c>
      <c r="B55" s="14" t="s">
        <v>6</v>
      </c>
      <c r="C55" s="19" t="s">
        <v>0</v>
      </c>
      <c r="D55" s="12">
        <f>SUM(D56:D56)</f>
        <v>140</v>
      </c>
      <c r="E55" s="12">
        <f>SUM(E56:E56)</f>
        <v>101.9</v>
      </c>
    </row>
    <row r="56" spans="1:5" ht="30" customHeight="1">
      <c r="A56" s="17" t="s">
        <v>67</v>
      </c>
      <c r="B56" s="14" t="s">
        <v>6</v>
      </c>
      <c r="C56" s="14" t="s">
        <v>233</v>
      </c>
      <c r="D56" s="12">
        <v>140</v>
      </c>
      <c r="E56" s="12">
        <v>101.9</v>
      </c>
    </row>
    <row r="57" spans="1:5" ht="30" customHeight="1">
      <c r="A57" s="16" t="s">
        <v>68</v>
      </c>
      <c r="B57" s="14" t="s">
        <v>266</v>
      </c>
      <c r="C57" s="19" t="s">
        <v>0</v>
      </c>
      <c r="D57" s="12">
        <f>SUM(D58:D60)</f>
        <v>658.6</v>
      </c>
      <c r="E57" s="12">
        <f>SUM(E58:E60)</f>
        <v>347.79999999999995</v>
      </c>
    </row>
    <row r="58" spans="1:5" ht="31.5" customHeight="1">
      <c r="A58" s="17" t="s">
        <v>69</v>
      </c>
      <c r="B58" s="14" t="s">
        <v>266</v>
      </c>
      <c r="C58" s="14" t="s">
        <v>233</v>
      </c>
      <c r="D58" s="12">
        <v>350</v>
      </c>
      <c r="E58" s="12">
        <v>208.7</v>
      </c>
    </row>
    <row r="59" spans="1:5" ht="31.5" customHeight="1">
      <c r="A59" s="17" t="s">
        <v>76</v>
      </c>
      <c r="B59" s="14" t="s">
        <v>266</v>
      </c>
      <c r="C59" s="14" t="s">
        <v>230</v>
      </c>
      <c r="D59" s="12">
        <v>308.60000000000002</v>
      </c>
      <c r="E59" s="12">
        <v>139.1</v>
      </c>
    </row>
    <row r="60" spans="1:5" ht="33.75" hidden="1" customHeight="1">
      <c r="A60" s="17" t="s">
        <v>339</v>
      </c>
      <c r="B60" s="14" t="s">
        <v>266</v>
      </c>
      <c r="C60" s="14" t="s">
        <v>229</v>
      </c>
      <c r="D60" s="12"/>
      <c r="E60" s="12"/>
    </row>
    <row r="61" spans="1:5" ht="30" customHeight="1">
      <c r="A61" s="17" t="s">
        <v>70</v>
      </c>
      <c r="B61" s="14" t="s">
        <v>18</v>
      </c>
      <c r="C61" s="19" t="s">
        <v>0</v>
      </c>
      <c r="D61" s="12">
        <f>SUM(D62:D64)</f>
        <v>171.8</v>
      </c>
      <c r="E61" s="12">
        <f>SUM(E62:E64)</f>
        <v>129.69999999999999</v>
      </c>
    </row>
    <row r="62" spans="1:5" ht="28.5" customHeight="1">
      <c r="A62" s="17" t="s">
        <v>280</v>
      </c>
      <c r="B62" s="14" t="s">
        <v>18</v>
      </c>
      <c r="C62" s="14" t="s">
        <v>233</v>
      </c>
      <c r="D62" s="12">
        <v>22</v>
      </c>
      <c r="E62" s="12">
        <v>18</v>
      </c>
    </row>
    <row r="63" spans="1:5" ht="30" customHeight="1">
      <c r="A63" s="16" t="s">
        <v>288</v>
      </c>
      <c r="B63" s="14" t="s">
        <v>18</v>
      </c>
      <c r="C63" s="14" t="s">
        <v>231</v>
      </c>
      <c r="D63" s="12">
        <v>130.80000000000001</v>
      </c>
      <c r="E63" s="12">
        <v>111.7</v>
      </c>
    </row>
    <row r="64" spans="1:5" ht="32.450000000000003" customHeight="1">
      <c r="A64" s="16" t="s">
        <v>307</v>
      </c>
      <c r="B64" s="14" t="s">
        <v>18</v>
      </c>
      <c r="C64" s="14" t="s">
        <v>230</v>
      </c>
      <c r="D64" s="12">
        <v>19</v>
      </c>
      <c r="E64" s="12">
        <v>0</v>
      </c>
    </row>
    <row r="65" spans="1:7" ht="32.450000000000003" hidden="1" customHeight="1">
      <c r="A65" s="16" t="s">
        <v>336</v>
      </c>
      <c r="B65" s="14" t="s">
        <v>18</v>
      </c>
      <c r="C65" s="14" t="s">
        <v>229</v>
      </c>
      <c r="D65" s="12"/>
      <c r="E65" s="12"/>
    </row>
    <row r="66" spans="1:7" ht="24" customHeight="1">
      <c r="A66" s="16" t="s">
        <v>77</v>
      </c>
      <c r="B66" s="14" t="s">
        <v>20</v>
      </c>
      <c r="C66" s="19" t="s">
        <v>0</v>
      </c>
      <c r="D66" s="12">
        <f>SUM(D67:D68)</f>
        <v>862.8</v>
      </c>
      <c r="E66" s="12">
        <f>SUM(E67:E68)</f>
        <v>805</v>
      </c>
    </row>
    <row r="67" spans="1:7" ht="30.75" customHeight="1">
      <c r="A67" s="16" t="s">
        <v>78</v>
      </c>
      <c r="B67" s="14" t="s">
        <v>20</v>
      </c>
      <c r="C67" s="14" t="s">
        <v>233</v>
      </c>
      <c r="D67" s="12">
        <v>25</v>
      </c>
      <c r="E67" s="12">
        <v>0</v>
      </c>
    </row>
    <row r="68" spans="1:7" ht="30.75" customHeight="1">
      <c r="A68" s="16" t="s">
        <v>79</v>
      </c>
      <c r="B68" s="14" t="s">
        <v>20</v>
      </c>
      <c r="C68" s="14" t="s">
        <v>231</v>
      </c>
      <c r="D68" s="12">
        <v>837.8</v>
      </c>
      <c r="E68" s="12">
        <v>805</v>
      </c>
    </row>
    <row r="69" spans="1:7" ht="30" customHeight="1">
      <c r="A69" s="16" t="s">
        <v>80</v>
      </c>
      <c r="B69" s="14" t="s">
        <v>118</v>
      </c>
      <c r="C69" s="19" t="s">
        <v>0</v>
      </c>
      <c r="D69" s="12">
        <f>D70</f>
        <v>84</v>
      </c>
      <c r="E69" s="12">
        <f>E70</f>
        <v>73.2</v>
      </c>
    </row>
    <row r="70" spans="1:7" ht="35.25" customHeight="1">
      <c r="A70" s="16" t="s">
        <v>102</v>
      </c>
      <c r="B70" s="14" t="s">
        <v>118</v>
      </c>
      <c r="C70" s="14" t="s">
        <v>233</v>
      </c>
      <c r="D70" s="12">
        <v>84</v>
      </c>
      <c r="E70" s="12">
        <v>73.2</v>
      </c>
    </row>
    <row r="71" spans="1:7" ht="34.5" customHeight="1">
      <c r="A71" s="16" t="s">
        <v>81</v>
      </c>
      <c r="B71" s="14" t="s">
        <v>17</v>
      </c>
      <c r="C71" s="19" t="s">
        <v>0</v>
      </c>
      <c r="D71" s="12">
        <f>SUM(D72:D73)</f>
        <v>919.4</v>
      </c>
      <c r="E71" s="12">
        <f t="shared" ref="E71" si="3">SUM(E72:E73)</f>
        <v>771.5</v>
      </c>
    </row>
    <row r="72" spans="1:7" ht="33" customHeight="1">
      <c r="A72" s="16" t="s">
        <v>103</v>
      </c>
      <c r="B72" s="14" t="s">
        <v>17</v>
      </c>
      <c r="C72" s="14" t="s">
        <v>233</v>
      </c>
      <c r="D72" s="12">
        <v>880</v>
      </c>
      <c r="E72" s="12">
        <v>740</v>
      </c>
    </row>
    <row r="73" spans="1:7" ht="30.75" customHeight="1">
      <c r="A73" s="16" t="s">
        <v>308</v>
      </c>
      <c r="B73" s="14" t="s">
        <v>17</v>
      </c>
      <c r="C73" s="14" t="s">
        <v>229</v>
      </c>
      <c r="D73" s="12">
        <v>39.4</v>
      </c>
      <c r="E73" s="12">
        <v>31.5</v>
      </c>
    </row>
    <row r="74" spans="1:7" ht="23.25" customHeight="1">
      <c r="A74" s="16" t="s">
        <v>82</v>
      </c>
      <c r="B74" s="14" t="s">
        <v>16</v>
      </c>
      <c r="C74" s="19" t="s">
        <v>0</v>
      </c>
      <c r="D74" s="12">
        <f>SUM(D75:D78)</f>
        <v>461.9</v>
      </c>
      <c r="E74" s="12">
        <f t="shared" ref="E74" si="4">SUM(E75:E78)</f>
        <v>331.29999999999995</v>
      </c>
    </row>
    <row r="75" spans="1:7" ht="30" customHeight="1">
      <c r="A75" s="16" t="s">
        <v>83</v>
      </c>
      <c r="B75" s="14" t="s">
        <v>16</v>
      </c>
      <c r="C75" s="14" t="s">
        <v>233</v>
      </c>
      <c r="D75" s="12">
        <v>155</v>
      </c>
      <c r="E75" s="12">
        <v>150.19999999999999</v>
      </c>
      <c r="G75" s="41"/>
    </row>
    <row r="76" spans="1:7" ht="31.5" customHeight="1">
      <c r="A76" s="16" t="s">
        <v>289</v>
      </c>
      <c r="B76" s="14" t="s">
        <v>16</v>
      </c>
      <c r="C76" s="14" t="s">
        <v>231</v>
      </c>
      <c r="D76" s="12">
        <v>70</v>
      </c>
      <c r="E76" s="12">
        <v>42</v>
      </c>
    </row>
    <row r="77" spans="1:7" ht="28.5" customHeight="1">
      <c r="A77" s="16" t="s">
        <v>309</v>
      </c>
      <c r="B77" s="14" t="s">
        <v>16</v>
      </c>
      <c r="C77" s="14" t="s">
        <v>230</v>
      </c>
      <c r="D77" s="12">
        <v>229</v>
      </c>
      <c r="E77" s="12">
        <v>131.19999999999999</v>
      </c>
    </row>
    <row r="78" spans="1:7" ht="24" customHeight="1">
      <c r="A78" s="16" t="s">
        <v>310</v>
      </c>
      <c r="B78" s="14" t="s">
        <v>16</v>
      </c>
      <c r="C78" s="14" t="s">
        <v>229</v>
      </c>
      <c r="D78" s="12">
        <v>7.9</v>
      </c>
      <c r="E78" s="12">
        <v>7.9</v>
      </c>
    </row>
    <row r="79" spans="1:7" ht="22.5" customHeight="1">
      <c r="A79" s="16" t="s">
        <v>258</v>
      </c>
      <c r="B79" s="14" t="s">
        <v>256</v>
      </c>
      <c r="C79" s="19" t="s">
        <v>0</v>
      </c>
      <c r="D79" s="12">
        <f>SUM(D80:D84)</f>
        <v>1093.8999999999999</v>
      </c>
      <c r="E79" s="12">
        <f>SUM(E80:E84)</f>
        <v>963.3</v>
      </c>
    </row>
    <row r="80" spans="1:7" ht="31.5" customHeight="1">
      <c r="A80" s="16" t="s">
        <v>115</v>
      </c>
      <c r="B80" s="14" t="s">
        <v>256</v>
      </c>
      <c r="C80" s="14" t="s">
        <v>233</v>
      </c>
      <c r="D80" s="12">
        <v>570</v>
      </c>
      <c r="E80" s="12">
        <v>485.8</v>
      </c>
    </row>
    <row r="81" spans="1:5" ht="32.25" customHeight="1">
      <c r="A81" s="16" t="s">
        <v>259</v>
      </c>
      <c r="B81" s="14" t="s">
        <v>256</v>
      </c>
      <c r="C81" s="14" t="s">
        <v>231</v>
      </c>
      <c r="D81" s="12">
        <v>386.3</v>
      </c>
      <c r="E81" s="12">
        <v>373.5</v>
      </c>
    </row>
    <row r="82" spans="1:5" ht="30.75" customHeight="1">
      <c r="A82" s="16" t="s">
        <v>260</v>
      </c>
      <c r="B82" s="14" t="s">
        <v>256</v>
      </c>
      <c r="C82" s="14" t="s">
        <v>230</v>
      </c>
      <c r="D82" s="12">
        <v>30</v>
      </c>
      <c r="E82" s="12">
        <v>10</v>
      </c>
    </row>
    <row r="83" spans="1:5" ht="28.5" customHeight="1">
      <c r="A83" s="16" t="s">
        <v>301</v>
      </c>
      <c r="B83" s="14" t="s">
        <v>256</v>
      </c>
      <c r="C83" s="14" t="s">
        <v>229</v>
      </c>
      <c r="D83" s="12">
        <v>107.6</v>
      </c>
      <c r="E83" s="12">
        <v>94</v>
      </c>
    </row>
    <row r="84" spans="1:5" ht="31.5" hidden="1" customHeight="1">
      <c r="A84" s="16" t="s">
        <v>311</v>
      </c>
      <c r="B84" s="14" t="s">
        <v>256</v>
      </c>
      <c r="C84" s="14" t="s">
        <v>291</v>
      </c>
      <c r="D84" s="12"/>
      <c r="E84" s="12"/>
    </row>
    <row r="85" spans="1:5" ht="23.25" customHeight="1">
      <c r="A85" s="16" t="s">
        <v>84</v>
      </c>
      <c r="B85" s="14" t="s">
        <v>4</v>
      </c>
      <c r="C85" s="19" t="s">
        <v>0</v>
      </c>
      <c r="D85" s="12">
        <f>SUM(D86:D92)</f>
        <v>9704.3000000000011</v>
      </c>
      <c r="E85" s="12">
        <f t="shared" ref="E85" si="5">SUM(E86:E92)</f>
        <v>3555.8</v>
      </c>
    </row>
    <row r="86" spans="1:5" ht="30" customHeight="1">
      <c r="A86" s="16" t="s">
        <v>119</v>
      </c>
      <c r="B86" s="14" t="s">
        <v>4</v>
      </c>
      <c r="C86" s="14" t="s">
        <v>233</v>
      </c>
      <c r="D86" s="12">
        <v>6421.9</v>
      </c>
      <c r="E86" s="12">
        <v>3124.9</v>
      </c>
    </row>
    <row r="87" spans="1:5" ht="32.25" customHeight="1">
      <c r="A87" s="16" t="s">
        <v>85</v>
      </c>
      <c r="B87" s="14" t="s">
        <v>4</v>
      </c>
      <c r="C87" s="14" t="s">
        <v>231</v>
      </c>
      <c r="D87" s="12">
        <v>628.20000000000005</v>
      </c>
      <c r="E87" s="12">
        <v>353.6</v>
      </c>
    </row>
    <row r="88" spans="1:5" ht="30.75" customHeight="1">
      <c r="A88" s="16" t="s">
        <v>290</v>
      </c>
      <c r="B88" s="14" t="s">
        <v>4</v>
      </c>
      <c r="C88" s="14" t="s">
        <v>252</v>
      </c>
      <c r="D88" s="12">
        <v>72.3</v>
      </c>
      <c r="E88" s="12">
        <v>71.3</v>
      </c>
    </row>
    <row r="89" spans="1:5" ht="24.75" customHeight="1">
      <c r="A89" s="16" t="s">
        <v>324</v>
      </c>
      <c r="B89" s="14" t="s">
        <v>4</v>
      </c>
      <c r="C89" s="14" t="s">
        <v>229</v>
      </c>
      <c r="D89" s="12">
        <v>1139.5</v>
      </c>
      <c r="E89" s="12">
        <v>5</v>
      </c>
    </row>
    <row r="90" spans="1:5" ht="33.75" customHeight="1">
      <c r="A90" s="16" t="s">
        <v>325</v>
      </c>
      <c r="B90" s="14" t="s">
        <v>4</v>
      </c>
      <c r="C90" s="14" t="s">
        <v>291</v>
      </c>
      <c r="D90" s="12">
        <v>667</v>
      </c>
      <c r="E90" s="12">
        <v>1</v>
      </c>
    </row>
    <row r="91" spans="1:5" ht="29.25" customHeight="1">
      <c r="A91" s="16" t="s">
        <v>312</v>
      </c>
      <c r="B91" s="14" t="s">
        <v>4</v>
      </c>
      <c r="C91" s="14" t="s">
        <v>230</v>
      </c>
      <c r="D91" s="12">
        <v>157.69999999999999</v>
      </c>
      <c r="E91" s="12">
        <v>0</v>
      </c>
    </row>
    <row r="92" spans="1:5" ht="28.5" customHeight="1">
      <c r="A92" s="16" t="s">
        <v>313</v>
      </c>
      <c r="B92" s="14" t="s">
        <v>4</v>
      </c>
      <c r="C92" s="19" t="s">
        <v>232</v>
      </c>
      <c r="D92" s="12">
        <v>617.70000000000005</v>
      </c>
      <c r="E92" s="12">
        <v>0</v>
      </c>
    </row>
    <row r="93" spans="1:5" ht="30" customHeight="1">
      <c r="A93" s="16" t="s">
        <v>86</v>
      </c>
      <c r="B93" s="14" t="s">
        <v>7</v>
      </c>
      <c r="C93" s="19" t="s">
        <v>0</v>
      </c>
      <c r="D93" s="12">
        <f>D94</f>
        <v>36</v>
      </c>
      <c r="E93" s="12">
        <f>E94</f>
        <v>0</v>
      </c>
    </row>
    <row r="94" spans="1:5" ht="30.75" customHeight="1">
      <c r="A94" s="16" t="s">
        <v>87</v>
      </c>
      <c r="B94" s="14" t="s">
        <v>7</v>
      </c>
      <c r="C94" s="14" t="s">
        <v>233</v>
      </c>
      <c r="D94" s="12">
        <v>36</v>
      </c>
      <c r="E94" s="12">
        <v>0</v>
      </c>
    </row>
    <row r="95" spans="1:5" ht="30" customHeight="1">
      <c r="A95" s="16" t="s">
        <v>88</v>
      </c>
      <c r="B95" s="14" t="s">
        <v>9</v>
      </c>
      <c r="C95" s="19" t="s">
        <v>0</v>
      </c>
      <c r="D95" s="12">
        <f>D96</f>
        <v>75</v>
      </c>
      <c r="E95" s="12">
        <f>E96</f>
        <v>0</v>
      </c>
    </row>
    <row r="96" spans="1:5" ht="33" customHeight="1">
      <c r="A96" s="16" t="s">
        <v>101</v>
      </c>
      <c r="B96" s="14" t="s">
        <v>9</v>
      </c>
      <c r="C96" s="14" t="s">
        <v>233</v>
      </c>
      <c r="D96" s="12">
        <v>75</v>
      </c>
      <c r="E96" s="12">
        <v>0</v>
      </c>
    </row>
    <row r="97" spans="1:5" ht="31.5" customHeight="1">
      <c r="A97" s="16" t="s">
        <v>89</v>
      </c>
      <c r="B97" s="14" t="s">
        <v>10</v>
      </c>
      <c r="C97" s="19" t="s">
        <v>0</v>
      </c>
      <c r="D97" s="12">
        <f>D98</f>
        <v>65</v>
      </c>
      <c r="E97" s="12">
        <f>E98</f>
        <v>0</v>
      </c>
    </row>
    <row r="98" spans="1:5" ht="35.25" customHeight="1">
      <c r="A98" s="16" t="s">
        <v>261</v>
      </c>
      <c r="B98" s="14" t="s">
        <v>10</v>
      </c>
      <c r="C98" s="14" t="s">
        <v>233</v>
      </c>
      <c r="D98" s="12">
        <v>65</v>
      </c>
      <c r="E98" s="12">
        <v>0</v>
      </c>
    </row>
    <row r="99" spans="1:5" ht="31.5" customHeight="1">
      <c r="A99" s="16" t="s">
        <v>90</v>
      </c>
      <c r="B99" s="14" t="s">
        <v>11</v>
      </c>
      <c r="C99" s="19" t="s">
        <v>0</v>
      </c>
      <c r="D99" s="12">
        <f>D100</f>
        <v>44</v>
      </c>
      <c r="E99" s="12">
        <f>E100</f>
        <v>0</v>
      </c>
    </row>
    <row r="100" spans="1:5" ht="36.75" customHeight="1">
      <c r="A100" s="16" t="s">
        <v>105</v>
      </c>
      <c r="B100" s="14" t="s">
        <v>11</v>
      </c>
      <c r="C100" s="14" t="s">
        <v>233</v>
      </c>
      <c r="D100" s="12">
        <v>44</v>
      </c>
      <c r="E100" s="12">
        <v>0</v>
      </c>
    </row>
    <row r="101" spans="1:5" ht="30" customHeight="1">
      <c r="A101" s="16" t="s">
        <v>91</v>
      </c>
      <c r="B101" s="14" t="s">
        <v>19</v>
      </c>
      <c r="C101" s="19" t="s">
        <v>0</v>
      </c>
      <c r="D101" s="12">
        <f>D102</f>
        <v>580</v>
      </c>
      <c r="E101" s="12">
        <f>E102</f>
        <v>0</v>
      </c>
    </row>
    <row r="102" spans="1:5" ht="36" customHeight="1">
      <c r="A102" s="16" t="s">
        <v>106</v>
      </c>
      <c r="B102" s="14" t="s">
        <v>19</v>
      </c>
      <c r="C102" s="14" t="s">
        <v>233</v>
      </c>
      <c r="D102" s="12">
        <v>580</v>
      </c>
      <c r="E102" s="12">
        <v>0</v>
      </c>
    </row>
    <row r="103" spans="1:5" ht="30" customHeight="1">
      <c r="A103" s="16" t="s">
        <v>92</v>
      </c>
      <c r="B103" s="14" t="s">
        <v>12</v>
      </c>
      <c r="C103" s="19" t="s">
        <v>0</v>
      </c>
      <c r="D103" s="12">
        <f>D104</f>
        <v>30</v>
      </c>
      <c r="E103" s="12">
        <f>E104</f>
        <v>0</v>
      </c>
    </row>
    <row r="104" spans="1:5" ht="32.25" customHeight="1">
      <c r="A104" s="16" t="s">
        <v>104</v>
      </c>
      <c r="B104" s="14" t="s">
        <v>12</v>
      </c>
      <c r="C104" s="14" t="s">
        <v>233</v>
      </c>
      <c r="D104" s="12">
        <v>30</v>
      </c>
      <c r="E104" s="12">
        <v>0</v>
      </c>
    </row>
    <row r="105" spans="1:5" ht="32.25" customHeight="1">
      <c r="A105" s="16" t="s">
        <v>93</v>
      </c>
      <c r="B105" s="14" t="s">
        <v>13</v>
      </c>
      <c r="C105" s="19" t="s">
        <v>0</v>
      </c>
      <c r="D105" s="12">
        <f>D106</f>
        <v>60</v>
      </c>
      <c r="E105" s="12">
        <f>E106</f>
        <v>0</v>
      </c>
    </row>
    <row r="106" spans="1:5" ht="30" customHeight="1">
      <c r="A106" s="16" t="s">
        <v>107</v>
      </c>
      <c r="B106" s="14" t="s">
        <v>13</v>
      </c>
      <c r="C106" s="14" t="s">
        <v>233</v>
      </c>
      <c r="D106" s="12">
        <v>60</v>
      </c>
      <c r="E106" s="12"/>
    </row>
    <row r="107" spans="1:5" ht="30" customHeight="1">
      <c r="A107" s="16" t="s">
        <v>94</v>
      </c>
      <c r="B107" s="14" t="s">
        <v>14</v>
      </c>
      <c r="C107" s="19" t="s">
        <v>0</v>
      </c>
      <c r="D107" s="12">
        <f>D108</f>
        <v>55</v>
      </c>
      <c r="E107" s="12">
        <f>E108</f>
        <v>0</v>
      </c>
    </row>
    <row r="108" spans="1:5" ht="33" customHeight="1">
      <c r="A108" s="16" t="s">
        <v>108</v>
      </c>
      <c r="B108" s="14" t="s">
        <v>14</v>
      </c>
      <c r="C108" s="14" t="s">
        <v>233</v>
      </c>
      <c r="D108" s="12">
        <v>55</v>
      </c>
      <c r="E108" s="12">
        <v>0</v>
      </c>
    </row>
    <row r="109" spans="1:5" ht="30" customHeight="1">
      <c r="A109" s="16" t="s">
        <v>95</v>
      </c>
      <c r="B109" s="14" t="s">
        <v>8</v>
      </c>
      <c r="C109" s="19" t="s">
        <v>0</v>
      </c>
      <c r="D109" s="12">
        <f>D110</f>
        <v>64</v>
      </c>
      <c r="E109" s="12">
        <f>E110</f>
        <v>0</v>
      </c>
    </row>
    <row r="110" spans="1:5" ht="33" customHeight="1">
      <c r="A110" s="16" t="s">
        <v>109</v>
      </c>
      <c r="B110" s="14" t="s">
        <v>8</v>
      </c>
      <c r="C110" s="14" t="s">
        <v>233</v>
      </c>
      <c r="D110" s="12">
        <v>64</v>
      </c>
      <c r="E110" s="12">
        <v>0</v>
      </c>
    </row>
    <row r="111" spans="1:5" ht="30" customHeight="1">
      <c r="A111" s="16" t="s">
        <v>96</v>
      </c>
      <c r="B111" s="14" t="s">
        <v>5</v>
      </c>
      <c r="C111" s="19" t="s">
        <v>0</v>
      </c>
      <c r="D111" s="12">
        <f>D112</f>
        <v>30</v>
      </c>
      <c r="E111" s="12">
        <f>E112</f>
        <v>0</v>
      </c>
    </row>
    <row r="112" spans="1:5" ht="33" customHeight="1">
      <c r="A112" s="16" t="s">
        <v>110</v>
      </c>
      <c r="B112" s="14" t="s">
        <v>5</v>
      </c>
      <c r="C112" s="14" t="s">
        <v>233</v>
      </c>
      <c r="D112" s="12">
        <v>30</v>
      </c>
      <c r="E112" s="12">
        <v>0</v>
      </c>
    </row>
    <row r="113" spans="1:5" ht="30" customHeight="1">
      <c r="A113" s="16" t="s">
        <v>97</v>
      </c>
      <c r="B113" s="14" t="s">
        <v>117</v>
      </c>
      <c r="C113" s="19" t="s">
        <v>0</v>
      </c>
      <c r="D113" s="12">
        <f>D114</f>
        <v>25</v>
      </c>
      <c r="E113" s="12">
        <f>E114</f>
        <v>0</v>
      </c>
    </row>
    <row r="114" spans="1:5" ht="33" customHeight="1">
      <c r="A114" s="16" t="s">
        <v>111</v>
      </c>
      <c r="B114" s="14" t="s">
        <v>117</v>
      </c>
      <c r="C114" s="14" t="s">
        <v>233</v>
      </c>
      <c r="D114" s="12">
        <v>25</v>
      </c>
      <c r="E114" s="12">
        <v>0</v>
      </c>
    </row>
    <row r="115" spans="1:5" ht="30" customHeight="1">
      <c r="A115" s="16" t="s">
        <v>98</v>
      </c>
      <c r="B115" s="14" t="s">
        <v>15</v>
      </c>
      <c r="C115" s="19" t="s">
        <v>0</v>
      </c>
      <c r="D115" s="12">
        <f>D116</f>
        <v>47</v>
      </c>
      <c r="E115" s="12">
        <f>E116</f>
        <v>0</v>
      </c>
    </row>
    <row r="116" spans="1:5" ht="32.25" customHeight="1">
      <c r="A116" s="16" t="s">
        <v>112</v>
      </c>
      <c r="B116" s="14" t="s">
        <v>15</v>
      </c>
      <c r="C116" s="14" t="s">
        <v>233</v>
      </c>
      <c r="D116" s="12">
        <v>47</v>
      </c>
      <c r="E116" s="12">
        <v>0</v>
      </c>
    </row>
    <row r="117" spans="1:5" ht="32.25" customHeight="1">
      <c r="A117" s="16" t="s">
        <v>99</v>
      </c>
      <c r="B117" s="14" t="s">
        <v>148</v>
      </c>
      <c r="C117" s="19" t="s">
        <v>0</v>
      </c>
      <c r="D117" s="12">
        <f>SUM(D118:D120)</f>
        <v>3088.7</v>
      </c>
      <c r="E117" s="12">
        <f t="shared" ref="E117" si="6">SUM(E118:E120)</f>
        <v>0</v>
      </c>
    </row>
    <row r="118" spans="1:5" ht="49.5" customHeight="1">
      <c r="A118" s="16" t="s">
        <v>262</v>
      </c>
      <c r="B118" s="14" t="s">
        <v>148</v>
      </c>
      <c r="C118" s="14" t="s">
        <v>233</v>
      </c>
      <c r="D118" s="12">
        <v>2487</v>
      </c>
      <c r="E118" s="12">
        <v>0</v>
      </c>
    </row>
    <row r="119" spans="1:5" ht="45.75" customHeight="1">
      <c r="A119" s="16" t="s">
        <v>314</v>
      </c>
      <c r="B119" s="14" t="s">
        <v>148</v>
      </c>
      <c r="C119" s="14" t="s">
        <v>231</v>
      </c>
      <c r="D119" s="12">
        <v>601.70000000000005</v>
      </c>
      <c r="E119" s="12">
        <v>0</v>
      </c>
    </row>
    <row r="120" spans="1:5" ht="44.25" hidden="1" customHeight="1">
      <c r="A120" s="16" t="s">
        <v>315</v>
      </c>
      <c r="B120" s="14" t="s">
        <v>148</v>
      </c>
      <c r="C120" s="14" t="s">
        <v>229</v>
      </c>
      <c r="D120" s="12"/>
      <c r="E120" s="12"/>
    </row>
    <row r="121" spans="1:5" ht="32.25" customHeight="1">
      <c r="A121" s="54"/>
      <c r="B121" s="55" t="s">
        <v>0</v>
      </c>
      <c r="C121" s="56" t="s">
        <v>233</v>
      </c>
      <c r="D121" s="57">
        <f>D14+D19+D24+D29+D34+D39+D44+D49+D52+D56+D58+D62+D67+D70+D72+D75+D80+D86+D94+D96+D98+D100+D102+D104+D106+D108+D110+D112+D114+D116+D118</f>
        <v>17807.5</v>
      </c>
      <c r="E121" s="57">
        <f>E14+E19+E24+E29+E34+E39+E44+E49+E52+E56+E58+E62+E67+E70+E72+E75+E80+E86+E94+E96+E98+E100+E102+E104+E106+E108+E110+E112+E114+E116+E118</f>
        <v>9386.6999999999989</v>
      </c>
    </row>
    <row r="122" spans="1:5" ht="30" customHeight="1">
      <c r="A122" s="20"/>
      <c r="B122" s="16" t="s">
        <v>146</v>
      </c>
      <c r="C122" s="14" t="s">
        <v>233</v>
      </c>
      <c r="D122" s="12">
        <v>17457.5</v>
      </c>
      <c r="E122" s="12">
        <f>E121</f>
        <v>9386.6999999999989</v>
      </c>
    </row>
    <row r="123" spans="1:5" ht="45" customHeight="1">
      <c r="A123" s="54"/>
      <c r="B123" s="55" t="s">
        <v>0</v>
      </c>
      <c r="C123" s="56" t="s">
        <v>231</v>
      </c>
      <c r="D123" s="57">
        <f>D63+D68+D76+D81+D87+D119</f>
        <v>2654.8</v>
      </c>
      <c r="E123" s="57">
        <f>E63+E68+E76+E81+E87+E119</f>
        <v>1685.8000000000002</v>
      </c>
    </row>
    <row r="124" spans="1:5" ht="30" customHeight="1">
      <c r="A124" s="20"/>
      <c r="B124" s="62" t="s">
        <v>0</v>
      </c>
      <c r="C124" s="63" t="s">
        <v>252</v>
      </c>
      <c r="D124" s="64">
        <f>D15+D20+D25+D30+D35+D40+D45+D88</f>
        <v>4088.0000000000005</v>
      </c>
      <c r="E124" s="64">
        <f>E15+E20+E25+E30+E35+E40+E45+E88</f>
        <v>3961.2999999999997</v>
      </c>
    </row>
    <row r="125" spans="1:5" ht="44.25" customHeight="1">
      <c r="A125" s="54"/>
      <c r="B125" s="55" t="s">
        <v>0</v>
      </c>
      <c r="C125" s="56" t="s">
        <v>291</v>
      </c>
      <c r="D125" s="57">
        <f>D84+D90</f>
        <v>667</v>
      </c>
      <c r="E125" s="57">
        <f t="shared" ref="E125" si="7">E84+E90</f>
        <v>1</v>
      </c>
    </row>
    <row r="126" spans="1:5" ht="18.75" customHeight="1">
      <c r="A126" s="20"/>
      <c r="B126" s="62" t="s">
        <v>0</v>
      </c>
      <c r="C126" s="63" t="s">
        <v>229</v>
      </c>
      <c r="D126" s="64">
        <f>D17+D22+D27+D32+D37+D42+D47+D53+D60+D65+D73+D78+D83+D89+D120</f>
        <v>1355</v>
      </c>
      <c r="E126" s="64">
        <f>E17+E22+E27+E32+E37+E42+E47+E53+E60+E65+E73+E78+E83+E89+E120</f>
        <v>164.4</v>
      </c>
    </row>
    <row r="127" spans="1:5" ht="30" customHeight="1">
      <c r="A127" s="20"/>
      <c r="B127" s="62" t="s">
        <v>0</v>
      </c>
      <c r="C127" s="63" t="s">
        <v>230</v>
      </c>
      <c r="D127" s="64">
        <f>D16+D21+D26+D31+D36+D41+D46+D50+D54+D64+D77+D82+D91+D59</f>
        <v>1065</v>
      </c>
      <c r="E127" s="64">
        <f>E16+E21+E26+E31+E36+E41+E46+E50+E54+E64+E77+E82+E91+E59</f>
        <v>284.79999999999995</v>
      </c>
    </row>
    <row r="128" spans="1:5" ht="21.75" customHeight="1">
      <c r="A128" s="54"/>
      <c r="B128" s="55" t="s">
        <v>0</v>
      </c>
      <c r="C128" s="58" t="s">
        <v>232</v>
      </c>
      <c r="D128" s="57">
        <f>D92</f>
        <v>617.70000000000005</v>
      </c>
      <c r="E128" s="57">
        <f>E92</f>
        <v>0</v>
      </c>
    </row>
    <row r="129" spans="1:5" ht="21.75" customHeight="1">
      <c r="A129" s="20"/>
      <c r="B129" s="16" t="s">
        <v>146</v>
      </c>
      <c r="C129" s="19" t="s">
        <v>232</v>
      </c>
      <c r="D129" s="12">
        <v>235</v>
      </c>
      <c r="E129" s="12">
        <f>E128</f>
        <v>0</v>
      </c>
    </row>
    <row r="130" spans="1:5" ht="21" customHeight="1">
      <c r="A130" s="59"/>
      <c r="B130" s="60" t="s">
        <v>0</v>
      </c>
      <c r="C130" s="59"/>
      <c r="D130" s="61">
        <f>D121+D123+D124+D125+D126+D127+D128</f>
        <v>28255</v>
      </c>
      <c r="E130" s="61">
        <f>E121+E123+E124+E125+E126+E127+E128</f>
        <v>15483.999999999998</v>
      </c>
    </row>
    <row r="131" spans="1:5" ht="23.25" customHeight="1">
      <c r="A131" s="21"/>
      <c r="B131" s="16" t="s">
        <v>146</v>
      </c>
      <c r="C131" s="20"/>
      <c r="D131" s="12">
        <v>27522.3</v>
      </c>
      <c r="E131" s="12">
        <f>E130</f>
        <v>15483.999999999998</v>
      </c>
    </row>
    <row r="132" spans="1:5" ht="14.25" customHeight="1">
      <c r="C132" s="2" t="s">
        <v>332</v>
      </c>
      <c r="D132" s="3"/>
      <c r="E132" s="3"/>
    </row>
    <row r="133" spans="1:5" ht="14.25" customHeight="1">
      <c r="D133" s="3"/>
      <c r="E133" s="3"/>
    </row>
    <row r="134" spans="1:5" ht="14.25" customHeight="1">
      <c r="D134" s="3"/>
    </row>
    <row r="135" spans="1:5" ht="14.25" customHeight="1">
      <c r="D135" s="3"/>
    </row>
    <row r="138" spans="1:5" ht="14.25" customHeight="1">
      <c r="D138" s="3"/>
    </row>
    <row r="139" spans="1:5" ht="14.25" customHeight="1">
      <c r="D139" s="3"/>
    </row>
  </sheetData>
  <autoFilter ref="A12:E133" xr:uid="{00000000-0009-0000-0000-000001000000}"/>
  <mergeCells count="7">
    <mergeCell ref="B5:E5"/>
    <mergeCell ref="B6:E6"/>
    <mergeCell ref="A9:A11"/>
    <mergeCell ref="B9:B11"/>
    <mergeCell ref="C9:C11"/>
    <mergeCell ref="D9:D11"/>
    <mergeCell ref="E9:E11"/>
  </mergeCells>
  <conditionalFormatting sqref="D13:E13">
    <cfRule type="cellIs" dxfId="0" priority="14" stopIfTrue="1" operator="equal">
      <formula>0</formula>
    </cfRule>
  </conditionalFormatting>
  <pageMargins left="0.39370078740157483" right="0" top="0.78740157480314965" bottom="0" header="0.51181102362204722" footer="0.51181102362204722"/>
  <pageSetup paperSize="9" scale="8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79"/>
  <sheetViews>
    <sheetView tabSelected="1" topLeftCell="A3" zoomScaleNormal="100" workbookViewId="0">
      <selection activeCell="G71" sqref="G71"/>
    </sheetView>
  </sheetViews>
  <sheetFormatPr defaultColWidth="8.85546875" defaultRowHeight="14.25" customHeight="1"/>
  <cols>
    <col min="1" max="1" width="7.28515625" style="42" customWidth="1"/>
    <col min="2" max="2" width="58.85546875" style="42" customWidth="1"/>
    <col min="3" max="3" width="13.42578125" style="42" customWidth="1"/>
    <col min="4" max="4" width="12.5703125" style="42" customWidth="1"/>
    <col min="5" max="16384" width="8.85546875" style="42"/>
  </cols>
  <sheetData>
    <row r="1" spans="1:4" ht="14.25" customHeight="1">
      <c r="C1" s="5" t="s">
        <v>322</v>
      </c>
    </row>
    <row r="2" spans="1:4" ht="14.25" customHeight="1">
      <c r="C2" s="6" t="s">
        <v>341</v>
      </c>
    </row>
    <row r="3" spans="1:4" ht="14.25" customHeight="1">
      <c r="C3" s="6" t="s">
        <v>293</v>
      </c>
    </row>
    <row r="5" spans="1:4" ht="14.25" customHeight="1">
      <c r="A5" s="71" t="s">
        <v>344</v>
      </c>
      <c r="B5" s="71"/>
      <c r="C5" s="71"/>
      <c r="D5" s="71"/>
    </row>
    <row r="6" spans="1:4" ht="14.25" customHeight="1">
      <c r="A6" s="71" t="s">
        <v>272</v>
      </c>
      <c r="B6" s="71"/>
      <c r="C6" s="71"/>
      <c r="D6" s="71"/>
    </row>
    <row r="7" spans="1:4" ht="14.25" customHeight="1">
      <c r="A7" s="9"/>
      <c r="B7" s="9"/>
      <c r="C7" s="9"/>
      <c r="D7" s="9"/>
    </row>
    <row r="8" spans="1:4" ht="14.25" customHeight="1">
      <c r="D8" s="43" t="s">
        <v>320</v>
      </c>
    </row>
    <row r="9" spans="1:4" ht="14.25" customHeight="1">
      <c r="A9" s="72" t="s">
        <v>100</v>
      </c>
      <c r="B9" s="73" t="s">
        <v>298</v>
      </c>
      <c r="C9" s="73" t="s">
        <v>319</v>
      </c>
      <c r="D9" s="73" t="s">
        <v>1</v>
      </c>
    </row>
    <row r="10" spans="1:4" ht="14.25" customHeight="1">
      <c r="A10" s="72"/>
      <c r="B10" s="73"/>
      <c r="C10" s="73"/>
      <c r="D10" s="73"/>
    </row>
    <row r="11" spans="1:4" ht="11.25" customHeight="1">
      <c r="A11" s="72"/>
      <c r="B11" s="73"/>
      <c r="C11" s="73"/>
      <c r="D11" s="73"/>
    </row>
    <row r="12" spans="1:4" ht="10.5" customHeight="1">
      <c r="A12" s="44">
        <v>1</v>
      </c>
      <c r="B12" s="45">
        <v>2</v>
      </c>
      <c r="C12" s="45">
        <v>3</v>
      </c>
      <c r="D12" s="45">
        <v>4</v>
      </c>
    </row>
    <row r="13" spans="1:4" ht="22.5" customHeight="1">
      <c r="A13" s="50" t="s">
        <v>27</v>
      </c>
      <c r="B13" s="51" t="s">
        <v>120</v>
      </c>
      <c r="C13" s="52">
        <f>SUM(C14:C21)</f>
        <v>8372.9000000000015</v>
      </c>
      <c r="D13" s="52">
        <f>SUM(D14:D21)</f>
        <v>7150.7999999999993</v>
      </c>
    </row>
    <row r="14" spans="1:4" ht="21.75" customHeight="1">
      <c r="A14" s="47" t="s">
        <v>28</v>
      </c>
      <c r="B14" s="4" t="s">
        <v>303</v>
      </c>
      <c r="C14" s="1">
        <v>2813.6</v>
      </c>
      <c r="D14" s="1">
        <v>2427</v>
      </c>
    </row>
    <row r="15" spans="1:4" ht="21.75" customHeight="1">
      <c r="A15" s="47" t="s">
        <v>29</v>
      </c>
      <c r="B15" s="4" t="s">
        <v>149</v>
      </c>
      <c r="C15" s="1">
        <v>1512.9</v>
      </c>
      <c r="D15" s="1">
        <v>1371.1</v>
      </c>
    </row>
    <row r="16" spans="1:4" ht="21.75" customHeight="1">
      <c r="A16" s="47" t="s">
        <v>30</v>
      </c>
      <c r="B16" s="4" t="s">
        <v>281</v>
      </c>
      <c r="C16" s="1">
        <v>962.3</v>
      </c>
      <c r="D16" s="1">
        <v>869.3</v>
      </c>
    </row>
    <row r="17" spans="1:4" ht="21.75" customHeight="1">
      <c r="A17" s="47" t="s">
        <v>31</v>
      </c>
      <c r="B17" s="4" t="s">
        <v>150</v>
      </c>
      <c r="C17" s="1">
        <v>1528.1</v>
      </c>
      <c r="D17" s="1">
        <v>1274.4000000000001</v>
      </c>
    </row>
    <row r="18" spans="1:4" ht="21.75" customHeight="1">
      <c r="A18" s="47" t="s">
        <v>32</v>
      </c>
      <c r="B18" s="4" t="s">
        <v>3</v>
      </c>
      <c r="C18" s="1">
        <v>488.6</v>
      </c>
      <c r="D18" s="1">
        <v>416.9</v>
      </c>
    </row>
    <row r="19" spans="1:4" ht="21.75" customHeight="1">
      <c r="A19" s="47" t="s">
        <v>33</v>
      </c>
      <c r="B19" s="4" t="s">
        <v>263</v>
      </c>
      <c r="C19" s="1">
        <v>180.6</v>
      </c>
      <c r="D19" s="1">
        <v>157.80000000000001</v>
      </c>
    </row>
    <row r="20" spans="1:4" ht="21.75" customHeight="1">
      <c r="A20" s="47" t="s">
        <v>34</v>
      </c>
      <c r="B20" s="13" t="s">
        <v>278</v>
      </c>
      <c r="C20" s="1">
        <v>720.6</v>
      </c>
      <c r="D20" s="1">
        <v>561.5</v>
      </c>
    </row>
    <row r="21" spans="1:4" ht="21.75" customHeight="1">
      <c r="A21" s="47" t="s">
        <v>35</v>
      </c>
      <c r="B21" s="4" t="s">
        <v>4</v>
      </c>
      <c r="C21" s="7">
        <v>166.2</v>
      </c>
      <c r="D21" s="7">
        <v>72.8</v>
      </c>
    </row>
    <row r="22" spans="1:4" ht="20.25" customHeight="1">
      <c r="A22" s="47" t="s">
        <v>318</v>
      </c>
      <c r="B22" s="4" t="s">
        <v>147</v>
      </c>
      <c r="C22" s="1">
        <v>12</v>
      </c>
      <c r="D22" s="1">
        <v>0</v>
      </c>
    </row>
    <row r="23" spans="1:4" ht="34.5" customHeight="1">
      <c r="A23" s="50" t="s">
        <v>21</v>
      </c>
      <c r="B23" s="51" t="s">
        <v>134</v>
      </c>
      <c r="C23" s="52">
        <f t="shared" ref="C23" si="0">SUM(C24:C29)</f>
        <v>6193.4</v>
      </c>
      <c r="D23" s="52">
        <f>SUM(D24:D29)</f>
        <v>2320.8000000000002</v>
      </c>
    </row>
    <row r="24" spans="1:4" ht="23.25" customHeight="1">
      <c r="A24" s="47" t="s">
        <v>22</v>
      </c>
      <c r="B24" s="4" t="s">
        <v>18</v>
      </c>
      <c r="C24" s="1">
        <v>171.8</v>
      </c>
      <c r="D24" s="1">
        <v>129.69999999999999</v>
      </c>
    </row>
    <row r="25" spans="1:4" ht="23.25" customHeight="1">
      <c r="A25" s="47" t="s">
        <v>23</v>
      </c>
      <c r="B25" s="4" t="s">
        <v>17</v>
      </c>
      <c r="C25" s="1">
        <v>919.4</v>
      </c>
      <c r="D25" s="1">
        <v>771.5</v>
      </c>
    </row>
    <row r="26" spans="1:4" ht="19.149999999999999" customHeight="1">
      <c r="A26" s="47" t="s">
        <v>24</v>
      </c>
      <c r="B26" s="4" t="s">
        <v>16</v>
      </c>
      <c r="C26" s="1">
        <v>461.9</v>
      </c>
      <c r="D26" s="1">
        <v>331.3</v>
      </c>
    </row>
    <row r="27" spans="1:4" ht="19.149999999999999" customHeight="1">
      <c r="A27" s="47" t="s">
        <v>25</v>
      </c>
      <c r="B27" s="4" t="s">
        <v>256</v>
      </c>
      <c r="C27" s="1">
        <v>1093.9000000000001</v>
      </c>
      <c r="D27" s="1">
        <v>963.3</v>
      </c>
    </row>
    <row r="28" spans="1:4" ht="21" customHeight="1">
      <c r="A28" s="47" t="s">
        <v>26</v>
      </c>
      <c r="B28" s="4" t="s">
        <v>4</v>
      </c>
      <c r="C28" s="1">
        <v>457.7</v>
      </c>
      <c r="D28" s="1">
        <v>125</v>
      </c>
    </row>
    <row r="29" spans="1:4" ht="33" customHeight="1">
      <c r="A29" s="47" t="s">
        <v>264</v>
      </c>
      <c r="B29" s="4" t="s">
        <v>148</v>
      </c>
      <c r="C29" s="1">
        <v>3088.7</v>
      </c>
      <c r="D29" s="1">
        <v>0</v>
      </c>
    </row>
    <row r="30" spans="1:4" ht="35.25" customHeight="1">
      <c r="A30" s="50" t="s">
        <v>36</v>
      </c>
      <c r="B30" s="51" t="s">
        <v>122</v>
      </c>
      <c r="C30" s="52">
        <f>SUM(C31:C36)</f>
        <v>2819.4</v>
      </c>
      <c r="D30" s="52">
        <f>SUM(D31:D36)</f>
        <v>1776.2</v>
      </c>
    </row>
    <row r="31" spans="1:4" ht="21" customHeight="1">
      <c r="A31" s="47" t="s">
        <v>38</v>
      </c>
      <c r="B31" s="13" t="s">
        <v>278</v>
      </c>
      <c r="C31" s="1">
        <v>60</v>
      </c>
      <c r="D31" s="1">
        <v>0</v>
      </c>
    </row>
    <row r="32" spans="1:4" ht="21" customHeight="1">
      <c r="A32" s="47" t="s">
        <v>39</v>
      </c>
      <c r="B32" s="13" t="s">
        <v>277</v>
      </c>
      <c r="C32" s="1">
        <v>874</v>
      </c>
      <c r="D32" s="1">
        <v>606.5</v>
      </c>
    </row>
    <row r="33" spans="1:4" ht="21" customHeight="1">
      <c r="A33" s="47" t="s">
        <v>37</v>
      </c>
      <c r="B33" s="4" t="s">
        <v>234</v>
      </c>
      <c r="C33" s="1">
        <v>817.9</v>
      </c>
      <c r="D33" s="1">
        <v>720</v>
      </c>
    </row>
    <row r="34" spans="1:4" ht="21" customHeight="1">
      <c r="A34" s="47" t="s">
        <v>133</v>
      </c>
      <c r="B34" s="4" t="s">
        <v>6</v>
      </c>
      <c r="C34" s="1">
        <v>140</v>
      </c>
      <c r="D34" s="1">
        <v>101.9</v>
      </c>
    </row>
    <row r="35" spans="1:4" ht="21" customHeight="1">
      <c r="A35" s="48" t="s">
        <v>282</v>
      </c>
      <c r="B35" s="4" t="s">
        <v>266</v>
      </c>
      <c r="C35" s="1">
        <v>658.6</v>
      </c>
      <c r="D35" s="1">
        <v>347.8</v>
      </c>
    </row>
    <row r="36" spans="1:4" ht="21" customHeight="1">
      <c r="A36" s="48" t="s">
        <v>279</v>
      </c>
      <c r="B36" s="4" t="s">
        <v>4</v>
      </c>
      <c r="C36" s="1">
        <v>268.89999999999998</v>
      </c>
      <c r="D36" s="1">
        <v>0</v>
      </c>
    </row>
    <row r="37" spans="1:4" ht="21" customHeight="1">
      <c r="A37" s="48" t="s">
        <v>317</v>
      </c>
      <c r="B37" s="4" t="s">
        <v>296</v>
      </c>
      <c r="C37" s="1">
        <v>80</v>
      </c>
      <c r="D37" s="1">
        <v>0</v>
      </c>
    </row>
    <row r="38" spans="1:4" ht="31.5" customHeight="1">
      <c r="A38" s="50" t="s">
        <v>40</v>
      </c>
      <c r="B38" s="51" t="s">
        <v>121</v>
      </c>
      <c r="C38" s="52">
        <f>C39</f>
        <v>518.1</v>
      </c>
      <c r="D38" s="52">
        <f>D39</f>
        <v>178.7</v>
      </c>
    </row>
    <row r="39" spans="1:4" ht="22.5" customHeight="1">
      <c r="A39" s="47" t="s">
        <v>41</v>
      </c>
      <c r="B39" s="4" t="s">
        <v>4</v>
      </c>
      <c r="C39" s="1">
        <v>518.1</v>
      </c>
      <c r="D39" s="1">
        <v>178.7</v>
      </c>
    </row>
    <row r="40" spans="1:4" ht="21" customHeight="1">
      <c r="A40" s="47" t="s">
        <v>138</v>
      </c>
      <c r="B40" s="4" t="s">
        <v>139</v>
      </c>
      <c r="C40" s="1">
        <v>30</v>
      </c>
      <c r="D40" s="1">
        <v>0</v>
      </c>
    </row>
    <row r="41" spans="1:4" ht="22.5" customHeight="1">
      <c r="A41" s="50" t="s">
        <v>42</v>
      </c>
      <c r="B41" s="51" t="s">
        <v>116</v>
      </c>
      <c r="C41" s="52">
        <f>SUM(C42:C54)</f>
        <v>4636.6000000000004</v>
      </c>
      <c r="D41" s="52">
        <f>SUM(D42:D54)</f>
        <v>525.20000000000005</v>
      </c>
    </row>
    <row r="42" spans="1:4" ht="21" customHeight="1">
      <c r="A42" s="47" t="s">
        <v>43</v>
      </c>
      <c r="B42" s="4" t="s">
        <v>4</v>
      </c>
      <c r="C42" s="1">
        <v>3708.6</v>
      </c>
      <c r="D42" s="1">
        <v>525.20000000000005</v>
      </c>
    </row>
    <row r="43" spans="1:4" ht="21" customHeight="1">
      <c r="A43" s="47" t="s">
        <v>44</v>
      </c>
      <c r="B43" s="4" t="s">
        <v>7</v>
      </c>
      <c r="C43" s="1">
        <v>19</v>
      </c>
      <c r="D43" s="1">
        <v>0</v>
      </c>
    </row>
    <row r="44" spans="1:4" ht="21" customHeight="1">
      <c r="A44" s="47" t="s">
        <v>45</v>
      </c>
      <c r="B44" s="4" t="s">
        <v>9</v>
      </c>
      <c r="C44" s="1">
        <v>62</v>
      </c>
      <c r="D44" s="1">
        <v>0</v>
      </c>
    </row>
    <row r="45" spans="1:4" ht="21" customHeight="1">
      <c r="A45" s="47" t="s">
        <v>46</v>
      </c>
      <c r="B45" s="4" t="s">
        <v>10</v>
      </c>
      <c r="C45" s="1">
        <v>35</v>
      </c>
      <c r="D45" s="1">
        <v>0</v>
      </c>
    </row>
    <row r="46" spans="1:4" ht="21" customHeight="1">
      <c r="A46" s="47" t="s">
        <v>47</v>
      </c>
      <c r="B46" s="4" t="s">
        <v>11</v>
      </c>
      <c r="C46" s="1">
        <v>30</v>
      </c>
      <c r="D46" s="1">
        <v>0</v>
      </c>
    </row>
    <row r="47" spans="1:4" ht="29.25" customHeight="1">
      <c r="A47" s="47" t="s">
        <v>48</v>
      </c>
      <c r="B47" s="4" t="s">
        <v>19</v>
      </c>
      <c r="C47" s="1">
        <v>560</v>
      </c>
      <c r="D47" s="1">
        <v>0</v>
      </c>
    </row>
    <row r="48" spans="1:4" ht="21" customHeight="1">
      <c r="A48" s="47" t="s">
        <v>49</v>
      </c>
      <c r="B48" s="4" t="s">
        <v>12</v>
      </c>
      <c r="C48" s="1">
        <v>24</v>
      </c>
      <c r="D48" s="1">
        <v>0</v>
      </c>
    </row>
    <row r="49" spans="1:4" ht="21" customHeight="1">
      <c r="A49" s="47" t="s">
        <v>50</v>
      </c>
      <c r="B49" s="4" t="s">
        <v>13</v>
      </c>
      <c r="C49" s="1">
        <v>46</v>
      </c>
      <c r="D49" s="1">
        <v>0</v>
      </c>
    </row>
    <row r="50" spans="1:4" ht="21" customHeight="1">
      <c r="A50" s="47" t="s">
        <v>51</v>
      </c>
      <c r="B50" s="4" t="s">
        <v>14</v>
      </c>
      <c r="C50" s="1">
        <v>40</v>
      </c>
      <c r="D50" s="1">
        <v>0</v>
      </c>
    </row>
    <row r="51" spans="1:4" ht="30" customHeight="1">
      <c r="A51" s="47" t="s">
        <v>52</v>
      </c>
      <c r="B51" s="4" t="s">
        <v>8</v>
      </c>
      <c r="C51" s="1">
        <v>52</v>
      </c>
      <c r="D51" s="1">
        <v>0</v>
      </c>
    </row>
    <row r="52" spans="1:4" ht="21" customHeight="1">
      <c r="A52" s="47" t="s">
        <v>53</v>
      </c>
      <c r="B52" s="4" t="s">
        <v>5</v>
      </c>
      <c r="C52" s="1">
        <v>16</v>
      </c>
      <c r="D52" s="1">
        <v>0</v>
      </c>
    </row>
    <row r="53" spans="1:4" ht="21" customHeight="1">
      <c r="A53" s="47" t="s">
        <v>54</v>
      </c>
      <c r="B53" s="4" t="s">
        <v>117</v>
      </c>
      <c r="C53" s="1">
        <v>13</v>
      </c>
      <c r="D53" s="1">
        <v>0</v>
      </c>
    </row>
    <row r="54" spans="1:4" ht="21" customHeight="1">
      <c r="A54" s="47" t="s">
        <v>55</v>
      </c>
      <c r="B54" s="4" t="s">
        <v>15</v>
      </c>
      <c r="C54" s="1">
        <v>31</v>
      </c>
      <c r="D54" s="1">
        <v>0</v>
      </c>
    </row>
    <row r="55" spans="1:4" ht="43.5" customHeight="1">
      <c r="A55" s="50" t="s">
        <v>56</v>
      </c>
      <c r="B55" s="51" t="s">
        <v>135</v>
      </c>
      <c r="C55" s="53">
        <f t="shared" ref="C55:D55" si="1">C56+C57+C58+C61+C62+C63+C64+C65+C66+C67+C68+C69+C70+C71+C72</f>
        <v>5714.6</v>
      </c>
      <c r="D55" s="53">
        <f t="shared" si="1"/>
        <v>3532.3</v>
      </c>
    </row>
    <row r="56" spans="1:4" ht="23.25" customHeight="1">
      <c r="A56" s="47" t="s">
        <v>57</v>
      </c>
      <c r="B56" s="4" t="s">
        <v>20</v>
      </c>
      <c r="C56" s="1">
        <v>862.8</v>
      </c>
      <c r="D56" s="1">
        <v>805</v>
      </c>
    </row>
    <row r="57" spans="1:4" ht="23.25" customHeight="1">
      <c r="A57" s="47" t="s">
        <v>58</v>
      </c>
      <c r="B57" s="4" t="s">
        <v>118</v>
      </c>
      <c r="C57" s="1">
        <v>84</v>
      </c>
      <c r="D57" s="1">
        <v>73.2</v>
      </c>
    </row>
    <row r="58" spans="1:4" ht="23.25" customHeight="1">
      <c r="A58" s="47" t="s">
        <v>59</v>
      </c>
      <c r="B58" s="4" t="s">
        <v>4</v>
      </c>
      <c r="C58" s="1">
        <v>4584.8</v>
      </c>
      <c r="D58" s="1">
        <v>2654.1</v>
      </c>
    </row>
    <row r="59" spans="1:4" ht="23.25" customHeight="1">
      <c r="A59" s="47" t="s">
        <v>141</v>
      </c>
      <c r="B59" s="4" t="s">
        <v>136</v>
      </c>
      <c r="C59" s="1">
        <v>257.5</v>
      </c>
      <c r="D59" s="1">
        <v>150.30000000000001</v>
      </c>
    </row>
    <row r="60" spans="1:4" ht="23.25" customHeight="1">
      <c r="A60" s="47" t="s">
        <v>142</v>
      </c>
      <c r="B60" s="4" t="s">
        <v>137</v>
      </c>
      <c r="C60" s="1">
        <v>42</v>
      </c>
      <c r="D60" s="1">
        <v>0</v>
      </c>
    </row>
    <row r="61" spans="1:4" ht="23.25" customHeight="1">
      <c r="A61" s="47" t="s">
        <v>113</v>
      </c>
      <c r="B61" s="4" t="s">
        <v>7</v>
      </c>
      <c r="C61" s="1">
        <v>17</v>
      </c>
      <c r="D61" s="1">
        <v>0</v>
      </c>
    </row>
    <row r="62" spans="1:4" ht="23.25" customHeight="1">
      <c r="A62" s="47" t="s">
        <v>114</v>
      </c>
      <c r="B62" s="4" t="s">
        <v>9</v>
      </c>
      <c r="C62" s="1">
        <v>13</v>
      </c>
      <c r="D62" s="1">
        <v>0</v>
      </c>
    </row>
    <row r="63" spans="1:4" ht="23.25" customHeight="1">
      <c r="A63" s="47" t="s">
        <v>123</v>
      </c>
      <c r="B63" s="4" t="s">
        <v>10</v>
      </c>
      <c r="C63" s="1">
        <v>30</v>
      </c>
      <c r="D63" s="1">
        <v>0</v>
      </c>
    </row>
    <row r="64" spans="1:4" ht="23.25" customHeight="1">
      <c r="A64" s="47" t="s">
        <v>124</v>
      </c>
      <c r="B64" s="4" t="s">
        <v>11</v>
      </c>
      <c r="C64" s="1">
        <v>14</v>
      </c>
      <c r="D64" s="1">
        <v>0</v>
      </c>
    </row>
    <row r="65" spans="1:4" ht="28.5" customHeight="1">
      <c r="A65" s="47" t="s">
        <v>125</v>
      </c>
      <c r="B65" s="4" t="s">
        <v>19</v>
      </c>
      <c r="C65" s="1">
        <v>20</v>
      </c>
      <c r="D65" s="1">
        <v>0</v>
      </c>
    </row>
    <row r="66" spans="1:4" ht="23.25" customHeight="1">
      <c r="A66" s="47" t="s">
        <v>126</v>
      </c>
      <c r="B66" s="4" t="s">
        <v>12</v>
      </c>
      <c r="C66" s="1">
        <v>6</v>
      </c>
      <c r="D66" s="1">
        <v>0</v>
      </c>
    </row>
    <row r="67" spans="1:4" ht="23.25" customHeight="1">
      <c r="A67" s="47" t="s">
        <v>127</v>
      </c>
      <c r="B67" s="4" t="s">
        <v>13</v>
      </c>
      <c r="C67" s="1">
        <v>14</v>
      </c>
      <c r="D67" s="1">
        <v>0</v>
      </c>
    </row>
    <row r="68" spans="1:4" ht="23.25" customHeight="1">
      <c r="A68" s="47" t="s">
        <v>128</v>
      </c>
      <c r="B68" s="4" t="s">
        <v>14</v>
      </c>
      <c r="C68" s="1">
        <v>15</v>
      </c>
      <c r="D68" s="1">
        <v>0</v>
      </c>
    </row>
    <row r="69" spans="1:4" ht="30" customHeight="1">
      <c r="A69" s="47" t="s">
        <v>129</v>
      </c>
      <c r="B69" s="4" t="s">
        <v>8</v>
      </c>
      <c r="C69" s="1">
        <v>12</v>
      </c>
      <c r="D69" s="1">
        <v>0</v>
      </c>
    </row>
    <row r="70" spans="1:4" ht="23.25" customHeight="1">
      <c r="A70" s="47" t="s">
        <v>130</v>
      </c>
      <c r="B70" s="4" t="s">
        <v>5</v>
      </c>
      <c r="C70" s="1">
        <v>14</v>
      </c>
      <c r="D70" s="1">
        <v>0</v>
      </c>
    </row>
    <row r="71" spans="1:4" ht="23.25" customHeight="1">
      <c r="A71" s="47" t="s">
        <v>131</v>
      </c>
      <c r="B71" s="4" t="s">
        <v>117</v>
      </c>
      <c r="C71" s="1">
        <v>12</v>
      </c>
      <c r="D71" s="1">
        <v>0</v>
      </c>
    </row>
    <row r="72" spans="1:4" ht="23.25" customHeight="1">
      <c r="A72" s="47" t="s">
        <v>132</v>
      </c>
      <c r="B72" s="4" t="s">
        <v>15</v>
      </c>
      <c r="C72" s="1">
        <v>16</v>
      </c>
      <c r="D72" s="1">
        <v>0</v>
      </c>
    </row>
    <row r="73" spans="1:4" ht="25.5" customHeight="1">
      <c r="A73" s="47"/>
      <c r="B73" s="46" t="s">
        <v>0</v>
      </c>
      <c r="C73" s="8">
        <f>C13+C23+C30+C38+C41+C55</f>
        <v>28255</v>
      </c>
      <c r="D73" s="8">
        <f>D13+D23+D30+D38+D41+D55</f>
        <v>15484</v>
      </c>
    </row>
    <row r="74" spans="1:4" ht="16.5" customHeight="1">
      <c r="A74" s="20"/>
      <c r="B74" s="4" t="s">
        <v>146</v>
      </c>
      <c r="C74" s="1">
        <v>27522.3</v>
      </c>
      <c r="D74" s="1">
        <f>D73</f>
        <v>15484</v>
      </c>
    </row>
    <row r="75" spans="1:4" ht="14.25" customHeight="1">
      <c r="B75" s="42" t="s">
        <v>316</v>
      </c>
      <c r="C75" s="49"/>
      <c r="D75" s="49"/>
    </row>
    <row r="76" spans="1:4" ht="14.25" customHeight="1">
      <c r="C76" s="49">
        <v>28255</v>
      </c>
      <c r="D76" s="49">
        <v>15507.499999999998</v>
      </c>
    </row>
    <row r="77" spans="1:4" ht="14.25" customHeight="1">
      <c r="D77" s="49"/>
    </row>
    <row r="79" spans="1:4" ht="14.25" customHeight="1">
      <c r="D79" s="49"/>
    </row>
  </sheetData>
  <autoFilter ref="A12:D75" xr:uid="{00000000-0009-0000-0000-000002000000}"/>
  <mergeCells count="6">
    <mergeCell ref="A5:D5"/>
    <mergeCell ref="A6:D6"/>
    <mergeCell ref="A9:A11"/>
    <mergeCell ref="B9:B11"/>
    <mergeCell ref="C9:C11"/>
    <mergeCell ref="D9:D11"/>
  </mergeCells>
  <pageMargins left="0.78740157480314965" right="0.39370078740157483" top="0.78740157480314965" bottom="0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3</vt:i4>
      </vt:variant>
      <vt:variant>
        <vt:lpstr>Įvardytieji diapazonai</vt:lpstr>
      </vt:variant>
      <vt:variant>
        <vt:i4>2</vt:i4>
      </vt:variant>
    </vt:vector>
  </HeadingPairs>
  <TitlesOfParts>
    <vt:vector size="5" baseType="lpstr">
      <vt:lpstr>1 priedas pajamos</vt:lpstr>
      <vt:lpstr>2 priedas išlaidos </vt:lpstr>
      <vt:lpstr>3 priedas išlaidos </vt:lpstr>
      <vt:lpstr>'2 priedas išlaidos '!Print_Titles</vt:lpstr>
      <vt:lpstr>'3 priedas išlaidos '!Print_Titles</vt:lpstr>
    </vt:vector>
  </TitlesOfParts>
  <Company>Eksitonas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Irena</dc:creator>
  <cp:lastModifiedBy>User1</cp:lastModifiedBy>
  <cp:lastPrinted>2023-01-10T15:56:57Z</cp:lastPrinted>
  <dcterms:created xsi:type="dcterms:W3CDTF">2008-12-14T21:40:51Z</dcterms:created>
  <dcterms:modified xsi:type="dcterms:W3CDTF">2023-01-12T14:13:47Z</dcterms:modified>
</cp:coreProperties>
</file>