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nalinalt-my.sharepoint.com/personal/irena_valaikaite_ignalina_lt/Documents/Darbalaukis/Biudžeto skelbimas 2026-2028/"/>
    </mc:Choice>
  </mc:AlternateContent>
  <xr:revisionPtr revIDLastSave="14" documentId="8_{2A5A21BB-5030-46B4-8E26-353B759FBC46}" xr6:coauthVersionLast="47" xr6:coauthVersionMax="47" xr10:uidLastSave="{7F7E7568-4B69-4476-BEC1-9A512E6830FB}"/>
  <bookViews>
    <workbookView xWindow="13932" yWindow="180" windowWidth="16620" windowHeight="13512" activeTab="2" xr2:uid="{00000000-000D-0000-FFFF-FFFF00000000}"/>
  </bookViews>
  <sheets>
    <sheet name="1 priedas pajamos " sheetId="43" r:id="rId1"/>
    <sheet name="2 priedas išlaidos" sheetId="42" r:id="rId2"/>
    <sheet name="3 priedas išlaidos " sheetId="41" r:id="rId3"/>
  </sheets>
  <definedNames>
    <definedName name="_xlnm._FilterDatabase" localSheetId="1" hidden="1">'2 priedas išlaidos'!$A$12:$D$131</definedName>
    <definedName name="_xlnm._FilterDatabase" localSheetId="2" hidden="1">'3 priedas išlaidos '!$A$12:$C$61</definedName>
    <definedName name="_xlnm.Print_Titles" localSheetId="1">'2 priedas išlaidos'!$11:$12</definedName>
    <definedName name="_xlnm.Print_Titles" localSheetId="2">'3 priedas išlaidos '!$11:$12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41" l="1"/>
  <c r="C39" i="41" l="1"/>
  <c r="C32" i="41" l="1"/>
  <c r="C16" i="41"/>
  <c r="C35" i="43" l="1"/>
  <c r="D124" i="42" l="1"/>
  <c r="D123" i="42" l="1"/>
  <c r="D125" i="42"/>
  <c r="C20" i="43"/>
  <c r="C10" i="43" l="1"/>
  <c r="C79" i="43"/>
  <c r="D22" i="42" l="1"/>
  <c r="D41" i="42"/>
  <c r="D36" i="42"/>
  <c r="D31" i="42"/>
  <c r="D26" i="42"/>
  <c r="D18" i="42"/>
  <c r="C85" i="43" l="1"/>
  <c r="C61" i="43"/>
  <c r="C28" i="43"/>
  <c r="C17" i="43"/>
  <c r="C13" i="43"/>
  <c r="D126" i="42"/>
  <c r="D122" i="42"/>
  <c r="D121" i="42"/>
  <c r="D119" i="42"/>
  <c r="D115" i="42"/>
  <c r="D113" i="42"/>
  <c r="D111" i="42"/>
  <c r="D109" i="42"/>
  <c r="D107" i="42"/>
  <c r="D105" i="42"/>
  <c r="D103" i="42"/>
  <c r="D101" i="42"/>
  <c r="D99" i="42"/>
  <c r="D97" i="42"/>
  <c r="D95" i="42"/>
  <c r="D93" i="42"/>
  <c r="D91" i="42"/>
  <c r="D83" i="42"/>
  <c r="D78" i="42"/>
  <c r="D73" i="42"/>
  <c r="D70" i="42"/>
  <c r="D68" i="42"/>
  <c r="D65" i="42"/>
  <c r="D60" i="42"/>
  <c r="D57" i="42"/>
  <c r="D53" i="42"/>
  <c r="D49" i="42"/>
  <c r="D46" i="42"/>
  <c r="D13" i="42"/>
  <c r="C58" i="41"/>
  <c r="C24" i="43" l="1"/>
  <c r="C9" i="43"/>
  <c r="C34" i="43"/>
  <c r="D128" i="42"/>
  <c r="C19" i="43" l="1"/>
  <c r="C83" i="43" s="1"/>
</calcChain>
</file>

<file path=xl/sharedStrings.xml><?xml version="1.0" encoding="utf-8"?>
<sst xmlns="http://schemas.openxmlformats.org/spreadsheetml/2006/main" count="628" uniqueCount="345">
  <si>
    <t>1 priedas</t>
  </si>
  <si>
    <t xml:space="preserve"> Tūkst. eurų</t>
  </si>
  <si>
    <t>Eil. Nr.</t>
  </si>
  <si>
    <t>Pajamų rūšys</t>
  </si>
  <si>
    <t>Iš viso pajamų</t>
  </si>
  <si>
    <t>1.</t>
  </si>
  <si>
    <t>Mokesčiai</t>
  </si>
  <si>
    <t>1.1.</t>
  </si>
  <si>
    <t>Gyventojų pajamų mokestis</t>
  </si>
  <si>
    <t>1.1.1.</t>
  </si>
  <si>
    <t xml:space="preserve">Gyventojų pajamų mokestis </t>
  </si>
  <si>
    <t>1.2.</t>
  </si>
  <si>
    <t>Turto mokesčiai</t>
  </si>
  <si>
    <t>1.2.1.</t>
  </si>
  <si>
    <t>Žemės mokestis</t>
  </si>
  <si>
    <t>1.2.2.</t>
  </si>
  <si>
    <t>1.2.3.</t>
  </si>
  <si>
    <t>Nekilnojamojo turto mokestis</t>
  </si>
  <si>
    <t>1.3.</t>
  </si>
  <si>
    <t>Prekių ir paslaugų mokesčiai</t>
  </si>
  <si>
    <t>1.3.1.</t>
  </si>
  <si>
    <t>Mokesčiai už aplinkos teršimą</t>
  </si>
  <si>
    <t xml:space="preserve">2. </t>
  </si>
  <si>
    <t>Kitos  pajamos</t>
  </si>
  <si>
    <t>2.1.</t>
  </si>
  <si>
    <t>Turto pajamos</t>
  </si>
  <si>
    <t>2.1.1.</t>
  </si>
  <si>
    <t>Palūkanos</t>
  </si>
  <si>
    <t>2.1.2.</t>
  </si>
  <si>
    <t>Nuomos mokestis už valstybinę žemę ir valstybinio vidaus vandenų fondo vandens telkinius</t>
  </si>
  <si>
    <t>2.1.3.</t>
  </si>
  <si>
    <t>Mokesčiai už valstybinius gamtos išteklius</t>
  </si>
  <si>
    <t>2.2.</t>
  </si>
  <si>
    <t>Pajamos už prekes ir paslaugas</t>
  </si>
  <si>
    <t>2.2.1.</t>
  </si>
  <si>
    <t>Biudžetinių įstaigų pajamos už prekes ir paslaugas</t>
  </si>
  <si>
    <t>2.2.2.</t>
  </si>
  <si>
    <t>Pajamos už ilgalaikio ir trumpalaikio materialiojo turto nuomą</t>
  </si>
  <si>
    <t>2.2.3.</t>
  </si>
  <si>
    <t>Įmokos už išlaikymą švietimo, socialinės apsaugos įstaigose</t>
  </si>
  <si>
    <t>2.2.4.</t>
  </si>
  <si>
    <t>Rinkliavos</t>
  </si>
  <si>
    <t>2.2.4.1.</t>
  </si>
  <si>
    <t>Valstybės rinkliavos</t>
  </si>
  <si>
    <t>2.2.4.2.</t>
  </si>
  <si>
    <t>Vietinės rinkliavos</t>
  </si>
  <si>
    <t>2.3.</t>
  </si>
  <si>
    <t>Pajamos iš baudų, konfiskuoto turto ir kitų netesybų</t>
  </si>
  <si>
    <t>2.4.</t>
  </si>
  <si>
    <t>Kitos neišvardytos pajamos</t>
  </si>
  <si>
    <t>3.</t>
  </si>
  <si>
    <t>Dotacijos iš kitų valdžios sektoriaus subjektų</t>
  </si>
  <si>
    <t>3.1.</t>
  </si>
  <si>
    <t>Valstybinėms (valstybės perduotoms savivaldybėms) funkcijoms atlikti</t>
  </si>
  <si>
    <t>3.1.1.</t>
  </si>
  <si>
    <t>Pirminės teisinės pagalbos funkcijai atlikti</t>
  </si>
  <si>
    <t>3.1.2.</t>
  </si>
  <si>
    <t>Civilinės būklės aktų registravimo funkcijai atlikti</t>
  </si>
  <si>
    <t>3.1.3.</t>
  </si>
  <si>
    <t>Gyventojų registro tvarkymo  ir duomenų teikimo valstybės registrams funkcijai atlikti</t>
  </si>
  <si>
    <t>3.1.4.</t>
  </si>
  <si>
    <t>Žemės ūkio funkcijoms atlikti</t>
  </si>
  <si>
    <t>3.1.5.</t>
  </si>
  <si>
    <t>Melioracijai</t>
  </si>
  <si>
    <t>3.1.6.</t>
  </si>
  <si>
    <t>Savivaldybės erdvinių duomenų rinkinio tvarkymo funkcijai atlikti</t>
  </si>
  <si>
    <t>3.1.7.</t>
  </si>
  <si>
    <t>Savivaldybių teritorijoje esančių miestų ir miestelių teritorijų ribose valstybinės žemės, perduotos Vyriausybės nutarimu, patikėtinio funkcijai atlikti</t>
  </si>
  <si>
    <t>3.1.8.</t>
  </si>
  <si>
    <t>Savivaldybėms priskirtiems archyviniams dokumentams tvarkyti</t>
  </si>
  <si>
    <t>3.1.9.</t>
  </si>
  <si>
    <t>Socialinėms išmokoms ir kompensacijoms skaičiuoti ir mokėti</t>
  </si>
  <si>
    <t>3.1.10.</t>
  </si>
  <si>
    <t>Socialinei paramai mokiniams</t>
  </si>
  <si>
    <t>3.1.11.</t>
  </si>
  <si>
    <t>Socialinėms paslaugoms</t>
  </si>
  <si>
    <t>3.1.12.</t>
  </si>
  <si>
    <t>Jaunimo teisių apsaugai</t>
  </si>
  <si>
    <t>3.1.13.</t>
  </si>
  <si>
    <t>Būsto nuomos mokesčio daliai kompensuoti</t>
  </si>
  <si>
    <t>3.1.14.</t>
  </si>
  <si>
    <t>Savivaldybių patvirtintoms užimtumo didinimo programoms įgyvendinti</t>
  </si>
  <si>
    <t>3.1.15.</t>
  </si>
  <si>
    <t>3.1.16.</t>
  </si>
  <si>
    <t>Duomenims suteiktos valstybės pagalbos ir nereikšmingos pagalbos  registrui teikti</t>
  </si>
  <si>
    <t>3.1.17.</t>
  </si>
  <si>
    <t>Priešgaisrinės saugos funkcijai atlikti</t>
  </si>
  <si>
    <t>3.1.18.</t>
  </si>
  <si>
    <t>Civilinės saugos funkcijai atlikti</t>
  </si>
  <si>
    <t>3.1.19.</t>
  </si>
  <si>
    <t>Gyvenamosios vietos deklaravimo duomenų ir gyvenamosios vietos neturinčių asmenų apskaitos duomenų tvarkymo funkcijai atlikti</t>
  </si>
  <si>
    <t>3.1.20.</t>
  </si>
  <si>
    <t>Valstybinės kalbos vartojimo ir taisyklingumo kontrolės funkcijai atlikti</t>
  </si>
  <si>
    <t>3.1.21.</t>
  </si>
  <si>
    <t>Visuomenės sveikatos priežiūros funkcijoms vykdyti</t>
  </si>
  <si>
    <t>3.1.22.</t>
  </si>
  <si>
    <t>Neveiksnių asmenų būklės peržiūrėjimui užtikrinti</t>
  </si>
  <si>
    <t>3.1.23.</t>
  </si>
  <si>
    <r>
      <t xml:space="preserve">Koordinuotai teikiamų </t>
    </r>
    <r>
      <rPr>
        <sz val="11"/>
        <color rgb="FF000000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</si>
  <si>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3.2.</t>
  </si>
  <si>
    <t>Speciali tikslinė dotacija ugdymo reikmėms finansuoti</t>
  </si>
  <si>
    <t>3.3.</t>
  </si>
  <si>
    <t xml:space="preserve">Kita speciali tikslinė dotacija </t>
  </si>
  <si>
    <t>3.3.1.</t>
  </si>
  <si>
    <t>Valstybės biudžeto lėšos vaikų, kuriems skirtas privalomas ugdymas pagal ikimokyklinio ugdymo programą, ugdymui, maitinimui ir vežiojimui</t>
  </si>
  <si>
    <t>3.3.2.</t>
  </si>
  <si>
    <t xml:space="preserve"> Valstybės biudžeto lėšos kompleksinėms paslaugoms  šeimai organizuoti </t>
  </si>
  <si>
    <t>3.3.3.</t>
  </si>
  <si>
    <t>Valstybės biudžeto lėšos akredituotai vaikų dienos socialinei priežiūrai organizuoti, teikti ir administruoti</t>
  </si>
  <si>
    <t>3.3.4.</t>
  </si>
  <si>
    <t>Valstybės biudžeto lėšos neformaliajam vaikų švietimui</t>
  </si>
  <si>
    <t>3.3.5.</t>
  </si>
  <si>
    <t>Valstybės biudžeto lėšos profesinio orientavimo išlaidoms</t>
  </si>
  <si>
    <t>3.3.6.</t>
  </si>
  <si>
    <t>Valstybės biudžeto lėšos savivaldybių viešosioms bibliotekoms dokumentams įsigyti</t>
  </si>
  <si>
    <t>3.3.7.</t>
  </si>
  <si>
    <t>Valstybės biudžeto lėšos asmeninei pagalbai teikti ir administruoti</t>
  </si>
  <si>
    <t>3.3.8.</t>
  </si>
  <si>
    <t>Valstybės biudžeto lėšos akredituotai socialinei reabilitacijai neįgaliesiems bendruomenėje organizuoti, teikti ir administruoti</t>
  </si>
  <si>
    <t>3.3.9.</t>
  </si>
  <si>
    <t>Kelių priežiūros ir plėtros programos lėšos vietinės reikšmės keliams ir gatvėms tiesti, rekonstruoti, taisyti (remontuoti), prižiūrėti ir saugaus eismo sąlygoms užtikrinti</t>
  </si>
  <si>
    <t>3.3.10.</t>
  </si>
  <si>
    <t>Valstybės biudžeto lėšos socialinių paslaugų šakos kolektyvinėje sutartyje nustatytiems įsipareigojimams įgyvendinti</t>
  </si>
  <si>
    <t>3.3.11.</t>
  </si>
  <si>
    <t>3.3.12.</t>
  </si>
  <si>
    <t>Valstybės biudžeto lėšos asmenų su negalia reikalų koordinavimo funkcijai atlikti</t>
  </si>
  <si>
    <t>3.3.13.</t>
  </si>
  <si>
    <t>Valstybės biudžeto lėšos būstams pritaikyti neįgaliesiems</t>
  </si>
  <si>
    <t>3.3.14.</t>
  </si>
  <si>
    <t>Valstybės biudžeto lėšos bendruomeninei veiklai stiprinti</t>
  </si>
  <si>
    <t>3.3.15.</t>
  </si>
  <si>
    <t>Valstybės biudžeto lėšos pedagoginių darbuotojų, dirbančių pagal ikimokyklinio, priešmokyklinio ir neformaliojo vaikų švietimo programas savivaldybių mokyklose, padidintam darbo užmokesčiui nuo 2025 m. sausio 1 d. mokėti</t>
  </si>
  <si>
    <t>3.4.</t>
  </si>
  <si>
    <t>Dotacija iš Europos Sąjungos, kitos tarptautinės finansinės paramos ir bendrojo finansavimo lėšų</t>
  </si>
  <si>
    <t>3.4.1.</t>
  </si>
  <si>
    <t>3.4.2.</t>
  </si>
  <si>
    <t>Dotacija iš Europos Sąjungos, kitos tarptautinės finansinės paramos ir bendrojo finansavimo lėšų (iš praėjusių metų)</t>
  </si>
  <si>
    <t>4.</t>
  </si>
  <si>
    <t>Materialiojo ir nematerialiojo turto realizavimo pajamos</t>
  </si>
  <si>
    <t>Iš viso biudžeto pajamų</t>
  </si>
  <si>
    <t>5.</t>
  </si>
  <si>
    <t>Paskolos</t>
  </si>
  <si>
    <t>6.</t>
  </si>
  <si>
    <t>Metų pradžios lėšų likutis</t>
  </si>
  <si>
    <t>6.1.</t>
  </si>
  <si>
    <t>6.2.</t>
  </si>
  <si>
    <t>Aplinkos apsaugos rėmimo specialiosios programos lėšų likutis</t>
  </si>
  <si>
    <t>6.3.</t>
  </si>
  <si>
    <t>Sveikatos apsaugos rėmimo programos lėšų likutis</t>
  </si>
  <si>
    <t>6.4.</t>
  </si>
  <si>
    <t>Lėšų už parduotą žemę likutis</t>
  </si>
  <si>
    <t>6.5.</t>
  </si>
  <si>
    <t>6.6.</t>
  </si>
  <si>
    <t>Įstaigų pajamų  už prekes ir paslaugas  likutis</t>
  </si>
  <si>
    <t xml:space="preserve">                                                  __________________</t>
  </si>
  <si>
    <t>2 priedas</t>
  </si>
  <si>
    <t>ASIGNAVIMŲ VALDYTOJAMS, PAGAL LĖŠŲ ŠALTINIUS</t>
  </si>
  <si>
    <t>Asignavimų valdytojo pavadinimas</t>
  </si>
  <si>
    <t>Asignavimų šaltinis</t>
  </si>
  <si>
    <t>Iš viso</t>
  </si>
  <si>
    <t>Ignalinos  Česlovo Kudabos gimnazija</t>
  </si>
  <si>
    <t>Lėšos savarankiškoms savivaldybės funkcijoms atlikti</t>
  </si>
  <si>
    <t>Įstaigų pajamų už prekes ir paslaugas lėšos</t>
  </si>
  <si>
    <t>1.4.</t>
  </si>
  <si>
    <t>2.</t>
  </si>
  <si>
    <t>Ignalinos r. Didžiasalio „Ryto“ gimnazija</t>
  </si>
  <si>
    <t>Ignalinos r. Vidiškių   gimnazija</t>
  </si>
  <si>
    <t>Ignalinos „Šaltinėlio“ mokykla</t>
  </si>
  <si>
    <t>4.1.</t>
  </si>
  <si>
    <t>4.2.</t>
  </si>
  <si>
    <t>4.3.</t>
  </si>
  <si>
    <t>4.4.</t>
  </si>
  <si>
    <t>Ignalinos Miko Petrausko muzikos mokykla</t>
  </si>
  <si>
    <t>5.1.</t>
  </si>
  <si>
    <t>5.2.</t>
  </si>
  <si>
    <t>5.3.</t>
  </si>
  <si>
    <t>5.4.</t>
  </si>
  <si>
    <t>Ignalinos rajono švietimo pagalbos tarnyba</t>
  </si>
  <si>
    <t>7.</t>
  </si>
  <si>
    <t>Ignalinos rajono švietimo ir sporto paslaugų centras</t>
  </si>
  <si>
    <t>7.1.</t>
  </si>
  <si>
    <t>7.2.</t>
  </si>
  <si>
    <t>7.3.</t>
  </si>
  <si>
    <t>7.4.</t>
  </si>
  <si>
    <t>8.</t>
  </si>
  <si>
    <t>Ignalinos rajono kultūros centras</t>
  </si>
  <si>
    <t>8.1.</t>
  </si>
  <si>
    <t>8.2.</t>
  </si>
  <si>
    <t>9.</t>
  </si>
  <si>
    <t>Ignalinos rajono savivaldybės viešoji biblioteka</t>
  </si>
  <si>
    <t>9.1.</t>
  </si>
  <si>
    <t>9.2.</t>
  </si>
  <si>
    <t>9.3.</t>
  </si>
  <si>
    <t>10.</t>
  </si>
  <si>
    <t>Ignalinos krašto muziejus</t>
  </si>
  <si>
    <t>10.1.</t>
  </si>
  <si>
    <t>10.2.</t>
  </si>
  <si>
    <t>11.</t>
  </si>
  <si>
    <t>Ignalinos rajono turizmo informacijos centras</t>
  </si>
  <si>
    <t>11.1.</t>
  </si>
  <si>
    <t>11.2.</t>
  </si>
  <si>
    <t>12.</t>
  </si>
  <si>
    <t>Ignalinos rajono savivaldybės visuomenės sveikatos biuras</t>
  </si>
  <si>
    <t>12.1.</t>
  </si>
  <si>
    <t>12.2.</t>
  </si>
  <si>
    <t>Dotacija valstybinėms (perduotoms savivaldybėms) funkcijoms atlikti</t>
  </si>
  <si>
    <t>12.3.</t>
  </si>
  <si>
    <t>13.</t>
  </si>
  <si>
    <t>Ignalinos rajono priešgaisrinė tarnyba</t>
  </si>
  <si>
    <t>13.1.</t>
  </si>
  <si>
    <t>13.2.</t>
  </si>
  <si>
    <t>14.</t>
  </si>
  <si>
    <t>Ignalinos rajono savivaldybės kontrolės ir audito tarnyba</t>
  </si>
  <si>
    <t>14.1.</t>
  </si>
  <si>
    <t>15.</t>
  </si>
  <si>
    <t>Didžiasalio  vaikų globos ir socialinės paramos šeimai centras</t>
  </si>
  <si>
    <t>15.1.</t>
  </si>
  <si>
    <t>15.2.</t>
  </si>
  <si>
    <t>16.</t>
  </si>
  <si>
    <t>Dūkšto  globos namai</t>
  </si>
  <si>
    <t>16.1.</t>
  </si>
  <si>
    <t>16.2.</t>
  </si>
  <si>
    <t>16.3.</t>
  </si>
  <si>
    <t>16.4.</t>
  </si>
  <si>
    <t>17.</t>
  </si>
  <si>
    <t>Ignalinos rajono socialinių paslaugų centras</t>
  </si>
  <si>
    <t>17.1.</t>
  </si>
  <si>
    <t>17.2.</t>
  </si>
  <si>
    <t>17.3.</t>
  </si>
  <si>
    <t>17.4.</t>
  </si>
  <si>
    <t>18.</t>
  </si>
  <si>
    <t>Ignalinos rajono savivaldybės administracija</t>
  </si>
  <si>
    <t>18.1.</t>
  </si>
  <si>
    <t>18.2.</t>
  </si>
  <si>
    <t>18.3.</t>
  </si>
  <si>
    <t>18.4.</t>
  </si>
  <si>
    <t>18.5.</t>
  </si>
  <si>
    <t>Dotacija iš Europos Sąjungos ir kitos tarptautinės finansinės paramos lėšų</t>
  </si>
  <si>
    <t>18.6.</t>
  </si>
  <si>
    <t>18.7.</t>
  </si>
  <si>
    <t>Paskolų lėšos</t>
  </si>
  <si>
    <t>19.</t>
  </si>
  <si>
    <t>Ignalinos rajono savivaldybės administracijos Ceikinių seniūnija</t>
  </si>
  <si>
    <t>19.1.</t>
  </si>
  <si>
    <t>20.</t>
  </si>
  <si>
    <t>Ignalinos rajono savivaldybės administracijos Didžiasalio seniūnija</t>
  </si>
  <si>
    <t>20.1.</t>
  </si>
  <si>
    <t>21.</t>
  </si>
  <si>
    <t>Ignalinos rajono savivaldybės administracijos Dūkšto seniūnija</t>
  </si>
  <si>
    <t>21.1.</t>
  </si>
  <si>
    <t>22.</t>
  </si>
  <si>
    <t>Ignalinos rajono savivaldybės administracijos Ignalinos seniūnija</t>
  </si>
  <si>
    <t>22.1.</t>
  </si>
  <si>
    <t>23.</t>
  </si>
  <si>
    <t>Ignalinos rajono savivaldybės administracijos Ignalinos miesto seniūnija</t>
  </si>
  <si>
    <t>23.1.</t>
  </si>
  <si>
    <t>24.</t>
  </si>
  <si>
    <t>Ignalinos rajono savivaldybės administracijos Kazitiškio seniūnija</t>
  </si>
  <si>
    <t>24.1.</t>
  </si>
  <si>
    <t>25.</t>
  </si>
  <si>
    <t>Ignalinos rajono savivaldybės administracijos Linkmenų seniūnija</t>
  </si>
  <si>
    <t>25.1.</t>
  </si>
  <si>
    <t>26.</t>
  </si>
  <si>
    <t>Ignalinos rajono savivaldybės administracijos Mielagėnų seniūnija</t>
  </si>
  <si>
    <t>26.1.</t>
  </si>
  <si>
    <t>27.</t>
  </si>
  <si>
    <t>Ignalinos rajono savivaldybės administracijos Naujojo Daugėliškio  seniūnija</t>
  </si>
  <si>
    <t>27.1.</t>
  </si>
  <si>
    <t>28.</t>
  </si>
  <si>
    <t>Ignalinos rajono savivaldybės administracijos Rimšės seniūnija</t>
  </si>
  <si>
    <t>28.1.</t>
  </si>
  <si>
    <t>29.</t>
  </si>
  <si>
    <t>Ignalinos rajono savivaldybės administracijos Tverečiaus seniūnija</t>
  </si>
  <si>
    <t>29.1.</t>
  </si>
  <si>
    <t>30.</t>
  </si>
  <si>
    <t>Ignalinos rajono savivaldybės administracijos Vidiškių seniūnija</t>
  </si>
  <si>
    <t>30.1.</t>
  </si>
  <si>
    <t>31.</t>
  </si>
  <si>
    <t xml:space="preserve">Ignalinos rajono savivaldybės administracijos Socialinės paramos ir kaimo reikalų skyrius </t>
  </si>
  <si>
    <t>31.1.</t>
  </si>
  <si>
    <t>31.2.</t>
  </si>
  <si>
    <t>31.3.</t>
  </si>
  <si>
    <t>Iš jų asignavimai</t>
  </si>
  <si>
    <t>_______________________</t>
  </si>
  <si>
    <t>3 priedas</t>
  </si>
  <si>
    <t>ASIGNAVIMŲ VALDYTOJAMS, PAGAL PROGRAMAS</t>
  </si>
  <si>
    <t>Programos ir asignavimų valdytojo pavadinimas</t>
  </si>
  <si>
    <t>Ignalinos Česlovo Kudabos gimnazija</t>
  </si>
  <si>
    <t xml:space="preserve">Dalyvaujamojo biudžeto priemonėms mokyklose įgyvendinti </t>
  </si>
  <si>
    <t>Ignalinos r. Vidiškių gimnazija</t>
  </si>
  <si>
    <t>2.5.</t>
  </si>
  <si>
    <t>2.6.</t>
  </si>
  <si>
    <t>Savivaldybės tarybos darbui organizuoti</t>
  </si>
  <si>
    <t>Savivaldybės mero rezervas</t>
  </si>
  <si>
    <t xml:space="preserve">                                                            _________________________________</t>
  </si>
  <si>
    <t>Valstybės biudžeto lėšos socialinių paslaugų srities darbuotojų pareiginėms algoms didinti</t>
  </si>
  <si>
    <t xml:space="preserve">Iš viso </t>
  </si>
  <si>
    <t xml:space="preserve">  IGNALINOS RAJONO SAVIVALDYBĖS 2026  METŲ  BIUDŽETO  PAJAMOS </t>
  </si>
  <si>
    <t>Valstybės biudžeto lėšos laikinojo atokvėpio paslaugai teikti ir administruoti</t>
  </si>
  <si>
    <t>3.3.16.</t>
  </si>
  <si>
    <t>3.3.17.</t>
  </si>
  <si>
    <t>Valstybės biudžeto lėšos savivaldybių įstaigose dirbančių trenerių padidintams darbo užmokesčiui 2026 m. sausio 1 d. mokėti</t>
  </si>
  <si>
    <t xml:space="preserve">IGNALINOS RAJONO SAVIVALDYBĖS 2026 METŲ BIUDŽETO LĖŠOS, SKIRTOS </t>
  </si>
  <si>
    <t>Lėšų likutis už parduotus būstus</t>
  </si>
  <si>
    <t>Rinkliavos už kasinėjimo darbus likutis</t>
  </si>
  <si>
    <t>Infrastruktūros plėtros mokesčio likutis</t>
  </si>
  <si>
    <t>6.7</t>
  </si>
  <si>
    <t>6.8</t>
  </si>
  <si>
    <t>Infrastruktūros plėtros įmokoa</t>
  </si>
  <si>
    <t>2.2.5.</t>
  </si>
  <si>
    <t>12.4.</t>
  </si>
  <si>
    <t>Socialinės gerovės didinimo programa</t>
  </si>
  <si>
    <t>Ekonomikos skatinimo ir teritorijų vystymo programa</t>
  </si>
  <si>
    <t>Vietos savivaldos stiprinimo programa</t>
  </si>
  <si>
    <t>4.3.1.</t>
  </si>
  <si>
    <t>4.3.2.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</si>
  <si>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</si>
  <si>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</si>
  <si>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</si>
  <si>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</si>
  <si>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</si>
  <si>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</si>
  <si>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</si>
  <si>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</si>
  <si>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</si>
  <si>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</si>
  <si>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</si>
  <si>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2.3.1.</t>
  </si>
  <si>
    <t>2.7.</t>
  </si>
  <si>
    <t>2.8.</t>
  </si>
  <si>
    <t>2.9.</t>
  </si>
  <si>
    <t>2.10.</t>
  </si>
  <si>
    <t>2.11.</t>
  </si>
  <si>
    <t>2.12.</t>
  </si>
  <si>
    <t>4.3.3.</t>
  </si>
  <si>
    <t>Dalyvaujamojo biudžeto priemonėms įgyvendinti</t>
  </si>
  <si>
    <t>Tūkst. eurų</t>
  </si>
  <si>
    <t>3.5.</t>
  </si>
  <si>
    <t>3.6.</t>
  </si>
  <si>
    <t>Lėšų likutis  programoms finansuoti (netikslinės lėšos)</t>
  </si>
  <si>
    <t>Švietimo, kultūros ir sporto paslaugų plėtros programa</t>
  </si>
  <si>
    <t>Paveldimo  turto mokestis iš veiklos, kuria verčiamasi turint verslo liudijimą</t>
  </si>
  <si>
    <t>Karo prievolei ir mobilizacijai administruoti</t>
  </si>
  <si>
    <t xml:space="preserve">Ignalinos rajono savivaldybės </t>
  </si>
  <si>
    <t>2026 metų biudžeto projekto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</si>
</sst>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0"/>
      <name val="Arial"/>
      <charset val="186"/>
    </font>
    <font>
      <sz val="9"/>
      <name val="Palemonas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6" fontId="2" fillId="0" borderId="1" xfId="0" applyNumberFormat="1" applyFont="1" applyBorder="1" applyAlignment="1">
      <alignment vertical="top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/>
    <xf numFmtId="14" fontId="2" fillId="0" borderId="1" xfId="0" applyNumberFormat="1" applyFont="1" applyBorder="1" applyAlignment="1">
      <alignment vertical="top" wrapText="1"/>
    </xf>
    <xf numFmtId="14" fontId="2" fillId="0" borderId="1" xfId="0" applyNumberFormat="1" applyFont="1" applyBorder="1" applyAlignment="1">
      <alignment vertical="top"/>
    </xf>
    <xf numFmtId="16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16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16" fontId="3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/>
    </xf>
    <xf numFmtId="164" fontId="3" fillId="3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164" fontId="2" fillId="0" borderId="2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Įprastas" xfId="0" builtinId="0"/>
  </cellStyles>
  <dxfs count="1">
    <dxf>
      <font>
        <condense val="0"/>
        <extend val="0"/>
      </font>
      <fill>
        <patternFill>
          <bgColor indexed="9"/>
        </patternFill>
      </fill>
    </dxf>
  </dxfs>
  <tableStyles count="0" defaultTableStyle="TableStyleMedium2" defaultPivotStyle="PivotStyleLight16"/>
  <colors>
    <mruColors>
      <color rgb="FFCCECFF"/>
      <color rgb="FFFFCC99"/>
      <color rgb="FFCCFFCC"/>
      <color rgb="FFFF6699"/>
      <color rgb="FFFFCCFF"/>
      <color rgb="FFC0C0C0"/>
      <color rgb="FFFFFFCC"/>
      <color rgb="FFFF9999"/>
      <color rgb="FFDDDDDD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Rodyti1" id="{A337872A-18A7-4750-B8D0-3B24F7AE8F20}"/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831C-B4BF-4039-A69D-76502F522828}">
  <dimension ref="A1:D125"/>
  <sheetViews>
    <sheetView topLeftCell="A70" zoomScale="98" zoomScaleNormal="98" workbookViewId="0">
      <selection activeCell="C1" sqref="C1:C2"/>
    </sheetView>
  </sheetViews>
  <sheetFormatPr defaultColWidth="9.109375" defaultRowHeight="13.8"/>
  <cols>
    <col min="1" max="1" width="10.5546875" style="2" customWidth="1"/>
    <col min="2" max="2" width="60.33203125" style="2" customWidth="1"/>
    <col min="3" max="3" width="23.109375" style="2" customWidth="1"/>
    <col min="4" max="4" width="9.109375" style="2" customWidth="1"/>
    <col min="5" max="16384" width="9.109375" style="2"/>
  </cols>
  <sheetData>
    <row r="1" spans="1:3">
      <c r="B1" s="12"/>
      <c r="C1" s="2" t="s">
        <v>343</v>
      </c>
    </row>
    <row r="2" spans="1:3">
      <c r="B2" s="13"/>
      <c r="C2" s="2" t="s">
        <v>344</v>
      </c>
    </row>
    <row r="3" spans="1:3">
      <c r="B3" s="13"/>
      <c r="C3" s="2" t="s">
        <v>0</v>
      </c>
    </row>
    <row r="5" spans="1:3">
      <c r="A5" s="14" t="s">
        <v>297</v>
      </c>
      <c r="B5" s="14"/>
      <c r="C5" s="14"/>
    </row>
    <row r="6" spans="1:3">
      <c r="A6" s="14"/>
      <c r="B6" s="14"/>
      <c r="C6" s="14"/>
    </row>
    <row r="7" spans="1:3">
      <c r="C7" s="15" t="s">
        <v>1</v>
      </c>
    </row>
    <row r="8" spans="1:3" ht="40.5" customHeight="1">
      <c r="A8" s="22" t="s">
        <v>2</v>
      </c>
      <c r="B8" s="22" t="s">
        <v>3</v>
      </c>
      <c r="C8" s="19" t="s">
        <v>4</v>
      </c>
    </row>
    <row r="9" spans="1:3" ht="21" customHeight="1">
      <c r="A9" s="53" t="s">
        <v>5</v>
      </c>
      <c r="B9" s="53" t="s">
        <v>6</v>
      </c>
      <c r="C9" s="44">
        <f>C10+C13+C17</f>
        <v>21652</v>
      </c>
    </row>
    <row r="10" spans="1:3" ht="21" customHeight="1">
      <c r="A10" s="29" t="s">
        <v>7</v>
      </c>
      <c r="B10" s="29" t="s">
        <v>8</v>
      </c>
      <c r="C10" s="1">
        <f>SUM(C11:C12)</f>
        <v>20905</v>
      </c>
    </row>
    <row r="11" spans="1:3" ht="21" customHeight="1">
      <c r="A11" s="29" t="s">
        <v>9</v>
      </c>
      <c r="B11" s="29" t="s">
        <v>10</v>
      </c>
      <c r="C11" s="1">
        <v>20897</v>
      </c>
    </row>
    <row r="12" spans="1:3" ht="21" customHeight="1">
      <c r="A12" s="29" t="s">
        <v>9</v>
      </c>
      <c r="B12" s="29" t="s">
        <v>10</v>
      </c>
      <c r="C12" s="54">
        <v>8</v>
      </c>
    </row>
    <row r="13" spans="1:3" ht="21" customHeight="1">
      <c r="A13" s="29" t="s">
        <v>11</v>
      </c>
      <c r="B13" s="29" t="s">
        <v>12</v>
      </c>
      <c r="C13" s="1">
        <f>C14+C15+C16</f>
        <v>702</v>
      </c>
    </row>
    <row r="14" spans="1:3" ht="21" customHeight="1">
      <c r="A14" s="29" t="s">
        <v>13</v>
      </c>
      <c r="B14" s="29" t="s">
        <v>14</v>
      </c>
      <c r="C14" s="54">
        <v>430</v>
      </c>
    </row>
    <row r="15" spans="1:3" ht="21" customHeight="1">
      <c r="A15" s="29" t="s">
        <v>15</v>
      </c>
      <c r="B15" s="29" t="s">
        <v>341</v>
      </c>
      <c r="C15" s="54">
        <v>12</v>
      </c>
    </row>
    <row r="16" spans="1:3" ht="21" customHeight="1">
      <c r="A16" s="29" t="s">
        <v>16</v>
      </c>
      <c r="B16" s="29" t="s">
        <v>17</v>
      </c>
      <c r="C16" s="54">
        <v>260</v>
      </c>
    </row>
    <row r="17" spans="1:3" ht="21" customHeight="1">
      <c r="A17" s="29" t="s">
        <v>18</v>
      </c>
      <c r="B17" s="29" t="s">
        <v>19</v>
      </c>
      <c r="C17" s="1">
        <f>C18</f>
        <v>45</v>
      </c>
    </row>
    <row r="18" spans="1:3" ht="21" customHeight="1">
      <c r="A18" s="29" t="s">
        <v>20</v>
      </c>
      <c r="B18" s="29" t="s">
        <v>21</v>
      </c>
      <c r="C18" s="54">
        <v>45</v>
      </c>
    </row>
    <row r="19" spans="1:3" ht="21" customHeight="1">
      <c r="A19" s="53" t="s">
        <v>22</v>
      </c>
      <c r="B19" s="53" t="s">
        <v>23</v>
      </c>
      <c r="C19" s="44">
        <f>C20+C24+C32+C33</f>
        <v>1475.3</v>
      </c>
    </row>
    <row r="20" spans="1:3" ht="18" customHeight="1">
      <c r="A20" s="29" t="s">
        <v>24</v>
      </c>
      <c r="B20" s="29" t="s">
        <v>25</v>
      </c>
      <c r="C20" s="1">
        <f>C21+C22+C23</f>
        <v>240</v>
      </c>
    </row>
    <row r="21" spans="1:3" ht="18.75" customHeight="1">
      <c r="A21" s="29" t="s">
        <v>26</v>
      </c>
      <c r="B21" s="29" t="s">
        <v>27</v>
      </c>
      <c r="C21" s="54">
        <v>6</v>
      </c>
    </row>
    <row r="22" spans="1:3" ht="30.75" customHeight="1">
      <c r="A22" s="32" t="s">
        <v>28</v>
      </c>
      <c r="B22" s="26" t="s">
        <v>29</v>
      </c>
      <c r="C22" s="1">
        <v>153</v>
      </c>
    </row>
    <row r="23" spans="1:3" ht="18.75" customHeight="1">
      <c r="A23" s="32" t="s">
        <v>30</v>
      </c>
      <c r="B23" s="26" t="s">
        <v>31</v>
      </c>
      <c r="C23" s="55">
        <v>81</v>
      </c>
    </row>
    <row r="24" spans="1:3" ht="18" customHeight="1">
      <c r="A24" s="27" t="s">
        <v>32</v>
      </c>
      <c r="B24" s="29" t="s">
        <v>33</v>
      </c>
      <c r="C24" s="1">
        <f>C25+C26+C27+C28+C31</f>
        <v>1150.3</v>
      </c>
    </row>
    <row r="25" spans="1:3" ht="20.25" customHeight="1">
      <c r="A25" s="29" t="s">
        <v>34</v>
      </c>
      <c r="B25" s="29" t="s">
        <v>35</v>
      </c>
      <c r="C25" s="1">
        <v>626.79999999999995</v>
      </c>
    </row>
    <row r="26" spans="1:3" ht="20.25" customHeight="1">
      <c r="A26" s="29" t="s">
        <v>36</v>
      </c>
      <c r="B26" s="29" t="s">
        <v>37</v>
      </c>
      <c r="C26" s="54">
        <v>110</v>
      </c>
    </row>
    <row r="27" spans="1:3" ht="20.25" customHeight="1">
      <c r="A27" s="32" t="s">
        <v>38</v>
      </c>
      <c r="B27" s="26" t="s">
        <v>39</v>
      </c>
      <c r="C27" s="55">
        <v>372.5</v>
      </c>
    </row>
    <row r="28" spans="1:3" ht="18.75" customHeight="1">
      <c r="A28" s="32" t="s">
        <v>40</v>
      </c>
      <c r="B28" s="26" t="s">
        <v>41</v>
      </c>
      <c r="C28" s="1">
        <f>C29+C30</f>
        <v>36</v>
      </c>
    </row>
    <row r="29" spans="1:3" ht="18" customHeight="1">
      <c r="A29" s="32" t="s">
        <v>42</v>
      </c>
      <c r="B29" s="29" t="s">
        <v>43</v>
      </c>
      <c r="C29" s="54">
        <v>23</v>
      </c>
    </row>
    <row r="30" spans="1:3" ht="20.25" customHeight="1">
      <c r="A30" s="32" t="s">
        <v>44</v>
      </c>
      <c r="B30" s="29" t="s">
        <v>45</v>
      </c>
      <c r="C30" s="54">
        <v>13</v>
      </c>
    </row>
    <row r="31" spans="1:3" ht="20.25" customHeight="1">
      <c r="A31" s="32" t="s">
        <v>309</v>
      </c>
      <c r="B31" s="29" t="s">
        <v>308</v>
      </c>
      <c r="C31" s="54">
        <v>5</v>
      </c>
    </row>
    <row r="32" spans="1:3">
      <c r="A32" s="33" t="s">
        <v>46</v>
      </c>
      <c r="B32" s="29" t="s">
        <v>47</v>
      </c>
      <c r="C32" s="54">
        <v>25</v>
      </c>
    </row>
    <row r="33" spans="1:3">
      <c r="A33" s="34" t="s">
        <v>48</v>
      </c>
      <c r="B33" s="35" t="s">
        <v>49</v>
      </c>
      <c r="C33" s="54">
        <v>60</v>
      </c>
    </row>
    <row r="34" spans="1:3">
      <c r="A34" s="53" t="s">
        <v>50</v>
      </c>
      <c r="B34" s="53" t="s">
        <v>51</v>
      </c>
      <c r="C34" s="44">
        <f>C35+C60+C61+C79</f>
        <v>16796.7</v>
      </c>
    </row>
    <row r="35" spans="1:3" ht="28.95" customHeight="1">
      <c r="A35" s="63" t="s">
        <v>52</v>
      </c>
      <c r="B35" s="63" t="s">
        <v>53</v>
      </c>
      <c r="C35" s="64">
        <f>SUM(C36:C59)</f>
        <v>3461.7000000000007</v>
      </c>
    </row>
    <row r="36" spans="1:3" ht="19.2" customHeight="1">
      <c r="A36" s="26" t="s">
        <v>54</v>
      </c>
      <c r="B36" s="26" t="s">
        <v>55</v>
      </c>
      <c r="C36" s="1">
        <v>2</v>
      </c>
    </row>
    <row r="37" spans="1:3" ht="21.75" customHeight="1">
      <c r="A37" s="26" t="s">
        <v>56</v>
      </c>
      <c r="B37" s="26" t="s">
        <v>57</v>
      </c>
      <c r="C37" s="1">
        <v>21.9</v>
      </c>
    </row>
    <row r="38" spans="1:3" ht="31.2" customHeight="1">
      <c r="A38" s="26" t="s">
        <v>58</v>
      </c>
      <c r="B38" s="26" t="s">
        <v>59</v>
      </c>
      <c r="C38" s="1">
        <v>0.2</v>
      </c>
    </row>
    <row r="39" spans="1:3" ht="19.5" customHeight="1">
      <c r="A39" s="26" t="s">
        <v>60</v>
      </c>
      <c r="B39" s="26" t="s">
        <v>61</v>
      </c>
      <c r="C39" s="1">
        <v>197.3</v>
      </c>
    </row>
    <row r="40" spans="1:3" ht="15.75" customHeight="1">
      <c r="A40" s="26" t="s">
        <v>62</v>
      </c>
      <c r="B40" s="26" t="s">
        <v>63</v>
      </c>
      <c r="C40" s="1">
        <v>196</v>
      </c>
    </row>
    <row r="41" spans="1:3" ht="21" customHeight="1">
      <c r="A41" s="26" t="s">
        <v>64</v>
      </c>
      <c r="B41" s="26" t="s">
        <v>65</v>
      </c>
      <c r="C41" s="1">
        <v>4.2</v>
      </c>
    </row>
    <row r="42" spans="1:3" ht="40.950000000000003" customHeight="1">
      <c r="A42" s="26" t="s">
        <v>66</v>
      </c>
      <c r="B42" s="26" t="s">
        <v>67</v>
      </c>
      <c r="C42" s="1">
        <v>22.2</v>
      </c>
    </row>
    <row r="43" spans="1:3" ht="18" customHeight="1">
      <c r="A43" s="26" t="s">
        <v>68</v>
      </c>
      <c r="B43" s="26" t="s">
        <v>69</v>
      </c>
      <c r="C43" s="1">
        <v>13.4</v>
      </c>
    </row>
    <row r="44" spans="1:3" ht="20.25" customHeight="1">
      <c r="A44" s="26" t="s">
        <v>70</v>
      </c>
      <c r="B44" s="26" t="s">
        <v>71</v>
      </c>
      <c r="C44" s="1">
        <v>187</v>
      </c>
    </row>
    <row r="45" spans="1:3" ht="20.25" customHeight="1">
      <c r="A45" s="26" t="s">
        <v>72</v>
      </c>
      <c r="B45" s="26" t="s">
        <v>73</v>
      </c>
      <c r="C45" s="1">
        <v>310.60000000000002</v>
      </c>
    </row>
    <row r="46" spans="1:3" ht="20.25" customHeight="1">
      <c r="A46" s="26" t="s">
        <v>74</v>
      </c>
      <c r="B46" s="26" t="s">
        <v>75</v>
      </c>
      <c r="C46" s="1">
        <v>1016.1</v>
      </c>
    </row>
    <row r="47" spans="1:3" ht="20.25" customHeight="1">
      <c r="A47" s="26" t="s">
        <v>76</v>
      </c>
      <c r="B47" s="26" t="s">
        <v>77</v>
      </c>
      <c r="C47" s="1">
        <v>17.7</v>
      </c>
    </row>
    <row r="48" spans="1:3" ht="20.25" customHeight="1">
      <c r="A48" s="26" t="s">
        <v>78</v>
      </c>
      <c r="B48" s="26" t="s">
        <v>79</v>
      </c>
      <c r="C48" s="1">
        <v>17.399999999999999</v>
      </c>
    </row>
    <row r="49" spans="1:3" ht="28.95" customHeight="1">
      <c r="A49" s="26" t="s">
        <v>80</v>
      </c>
      <c r="B49" s="26" t="s">
        <v>81</v>
      </c>
      <c r="C49" s="1">
        <v>118.2</v>
      </c>
    </row>
    <row r="50" spans="1:3" ht="24" customHeight="1">
      <c r="A50" s="26" t="s">
        <v>82</v>
      </c>
      <c r="B50" s="26" t="s">
        <v>342</v>
      </c>
      <c r="C50" s="1">
        <v>39</v>
      </c>
    </row>
    <row r="51" spans="1:3" ht="30.75" customHeight="1">
      <c r="A51" s="26" t="s">
        <v>83</v>
      </c>
      <c r="B51" s="26" t="s">
        <v>84</v>
      </c>
      <c r="C51" s="1">
        <v>0.3</v>
      </c>
    </row>
    <row r="52" spans="1:3" ht="21.75" customHeight="1">
      <c r="A52" s="26" t="s">
        <v>85</v>
      </c>
      <c r="B52" s="26" t="s">
        <v>86</v>
      </c>
      <c r="C52" s="1">
        <v>1069.5</v>
      </c>
    </row>
    <row r="53" spans="1:3" ht="21" customHeight="1">
      <c r="A53" s="26" t="s">
        <v>87</v>
      </c>
      <c r="B53" s="26" t="s">
        <v>88</v>
      </c>
      <c r="C53" s="1">
        <v>55.8</v>
      </c>
    </row>
    <row r="54" spans="1:3" ht="33.75" customHeight="1">
      <c r="A54" s="26" t="s">
        <v>89</v>
      </c>
      <c r="B54" s="26" t="s">
        <v>90</v>
      </c>
      <c r="C54" s="1">
        <v>1.4</v>
      </c>
    </row>
    <row r="55" spans="1:3" ht="17.25" customHeight="1">
      <c r="A55" s="26" t="s">
        <v>91</v>
      </c>
      <c r="B55" s="26" t="s">
        <v>92</v>
      </c>
      <c r="C55" s="1">
        <v>9</v>
      </c>
    </row>
    <row r="56" spans="1:3" ht="27" customHeight="1">
      <c r="A56" s="26" t="s">
        <v>93</v>
      </c>
      <c r="B56" s="26" t="s">
        <v>94</v>
      </c>
      <c r="C56" s="1">
        <v>129</v>
      </c>
    </row>
    <row r="57" spans="1:3" ht="21" customHeight="1">
      <c r="A57" s="26" t="s">
        <v>95</v>
      </c>
      <c r="B57" s="26" t="s">
        <v>96</v>
      </c>
      <c r="C57" s="1">
        <v>0.8</v>
      </c>
    </row>
    <row r="58" spans="1:3" ht="41.4" customHeight="1">
      <c r="A58" s="26" t="s">
        <v>97</v>
      </c>
      <c r="B58" s="36" t="s">
        <v>98</v>
      </c>
      <c r="C58" s="1">
        <v>32.700000000000003</v>
      </c>
    </row>
    <row r="59" spans="1:3" ht="19.2" hidden="1" customHeight="1">
      <c r="A59" s="26"/>
      <c r="B59" s="37"/>
      <c r="C59" s="61"/>
    </row>
    <row r="60" spans="1:3" ht="19.5" customHeight="1">
      <c r="A60" s="65" t="s">
        <v>99</v>
      </c>
      <c r="B60" s="65" t="s">
        <v>100</v>
      </c>
      <c r="C60" s="64">
        <v>5510.1</v>
      </c>
    </row>
    <row r="61" spans="1:3" ht="16.2" customHeight="1">
      <c r="A61" s="63" t="s">
        <v>101</v>
      </c>
      <c r="B61" s="63" t="s">
        <v>102</v>
      </c>
      <c r="C61" s="64">
        <f>SUM(C62:C78)</f>
        <v>2163.8999999999996</v>
      </c>
    </row>
    <row r="62" spans="1:3" ht="33" customHeight="1">
      <c r="A62" s="26" t="s">
        <v>103</v>
      </c>
      <c r="B62" s="39" t="s">
        <v>104</v>
      </c>
      <c r="C62" s="1">
        <v>19.100000000000001</v>
      </c>
    </row>
    <row r="63" spans="1:3" ht="20.25" customHeight="1">
      <c r="A63" s="38" t="s">
        <v>105</v>
      </c>
      <c r="B63" s="30" t="s">
        <v>106</v>
      </c>
      <c r="C63" s="62">
        <v>14</v>
      </c>
    </row>
    <row r="64" spans="1:3" ht="30.75" customHeight="1">
      <c r="A64" s="38" t="s">
        <v>107</v>
      </c>
      <c r="B64" s="26" t="s">
        <v>108</v>
      </c>
      <c r="C64" s="1">
        <v>48.3</v>
      </c>
    </row>
    <row r="65" spans="1:3" ht="20.25" customHeight="1">
      <c r="A65" s="38" t="s">
        <v>109</v>
      </c>
      <c r="B65" s="30" t="s">
        <v>110</v>
      </c>
      <c r="C65" s="1">
        <v>65.400000000000006</v>
      </c>
    </row>
    <row r="66" spans="1:3" ht="22.2" customHeight="1">
      <c r="A66" s="38" t="s">
        <v>111</v>
      </c>
      <c r="B66" s="30" t="s">
        <v>112</v>
      </c>
      <c r="C66" s="1">
        <v>30.3</v>
      </c>
    </row>
    <row r="67" spans="1:3" ht="32.4" customHeight="1">
      <c r="A67" s="38" t="s">
        <v>113</v>
      </c>
      <c r="B67" s="30" t="s">
        <v>114</v>
      </c>
      <c r="C67" s="1">
        <v>23.7</v>
      </c>
    </row>
    <row r="68" spans="1:3" ht="20.399999999999999" customHeight="1">
      <c r="A68" s="38" t="s">
        <v>115</v>
      </c>
      <c r="B68" s="30" t="s">
        <v>116</v>
      </c>
      <c r="C68" s="1">
        <v>20.399999999999999</v>
      </c>
    </row>
    <row r="69" spans="1:3" ht="34.950000000000003" customHeight="1">
      <c r="A69" s="38" t="s">
        <v>117</v>
      </c>
      <c r="B69" s="30" t="s">
        <v>118</v>
      </c>
      <c r="C69" s="1">
        <v>28.8</v>
      </c>
    </row>
    <row r="70" spans="1:3" ht="40.950000000000003" customHeight="1">
      <c r="A70" s="38" t="s">
        <v>119</v>
      </c>
      <c r="B70" s="30" t="s">
        <v>120</v>
      </c>
      <c r="C70" s="1">
        <v>1529.3</v>
      </c>
    </row>
    <row r="71" spans="1:3" ht="33.6" customHeight="1">
      <c r="A71" s="38" t="s">
        <v>121</v>
      </c>
      <c r="B71" s="30" t="s">
        <v>122</v>
      </c>
      <c r="C71" s="1">
        <v>25.3</v>
      </c>
    </row>
    <row r="72" spans="1:3" ht="31.5" customHeight="1">
      <c r="A72" s="38" t="s">
        <v>123</v>
      </c>
      <c r="B72" s="36" t="s">
        <v>295</v>
      </c>
      <c r="C72" s="1">
        <v>58.9</v>
      </c>
    </row>
    <row r="73" spans="1:3" ht="32.4" customHeight="1">
      <c r="A73" s="38" t="s">
        <v>124</v>
      </c>
      <c r="B73" s="30" t="s">
        <v>125</v>
      </c>
      <c r="C73" s="1">
        <v>24.4</v>
      </c>
    </row>
    <row r="74" spans="1:3" ht="21.75" customHeight="1">
      <c r="A74" s="38" t="s">
        <v>126</v>
      </c>
      <c r="B74" s="30" t="s">
        <v>127</v>
      </c>
      <c r="C74" s="1">
        <v>61.8</v>
      </c>
    </row>
    <row r="75" spans="1:3" ht="21.75" customHeight="1">
      <c r="A75" s="38" t="s">
        <v>128</v>
      </c>
      <c r="B75" s="30" t="s">
        <v>129</v>
      </c>
      <c r="C75" s="1">
        <v>9</v>
      </c>
    </row>
    <row r="76" spans="1:3" ht="33" customHeight="1">
      <c r="A76" s="38" t="s">
        <v>130</v>
      </c>
      <c r="B76" s="30" t="s">
        <v>131</v>
      </c>
      <c r="C76" s="1">
        <v>161</v>
      </c>
    </row>
    <row r="77" spans="1:3" ht="21.75" customHeight="1">
      <c r="A77" s="38" t="s">
        <v>299</v>
      </c>
      <c r="B77" s="30" t="s">
        <v>298</v>
      </c>
      <c r="C77" s="1">
        <v>22.2</v>
      </c>
    </row>
    <row r="78" spans="1:3" ht="30.6" customHeight="1">
      <c r="A78" s="38" t="s">
        <v>300</v>
      </c>
      <c r="B78" s="30" t="s">
        <v>301</v>
      </c>
      <c r="C78" s="1">
        <v>22</v>
      </c>
    </row>
    <row r="79" spans="1:3" ht="30.6" customHeight="1">
      <c r="A79" s="66" t="s">
        <v>132</v>
      </c>
      <c r="B79" s="67" t="s">
        <v>133</v>
      </c>
      <c r="C79" s="64">
        <f>SUM(C80:C81)</f>
        <v>5661</v>
      </c>
    </row>
    <row r="80" spans="1:3" ht="28.95" customHeight="1">
      <c r="A80" s="26" t="s">
        <v>134</v>
      </c>
      <c r="B80" s="30" t="s">
        <v>133</v>
      </c>
      <c r="C80" s="1">
        <v>5661</v>
      </c>
    </row>
    <row r="81" spans="1:4" ht="36.6" hidden="1" customHeight="1">
      <c r="A81" s="26" t="s">
        <v>135</v>
      </c>
      <c r="B81" s="26" t="s">
        <v>136</v>
      </c>
      <c r="C81" s="1"/>
    </row>
    <row r="82" spans="1:4" ht="16.95" customHeight="1">
      <c r="A82" s="56" t="s">
        <v>137</v>
      </c>
      <c r="B82" s="57" t="s">
        <v>138</v>
      </c>
      <c r="C82" s="58">
        <v>87</v>
      </c>
    </row>
    <row r="83" spans="1:4" ht="18" customHeight="1">
      <c r="A83" s="59"/>
      <c r="B83" s="60" t="s">
        <v>139</v>
      </c>
      <c r="C83" s="47">
        <f>C9+C19+C34+C82</f>
        <v>40011</v>
      </c>
    </row>
    <row r="84" spans="1:4" ht="20.25" customHeight="1">
      <c r="A84" s="68" t="s">
        <v>140</v>
      </c>
      <c r="B84" s="53" t="s">
        <v>141</v>
      </c>
      <c r="C84" s="58">
        <v>1000</v>
      </c>
    </row>
    <row r="85" spans="1:4" ht="18.600000000000001" customHeight="1">
      <c r="A85" s="68" t="s">
        <v>142</v>
      </c>
      <c r="B85" s="68" t="s">
        <v>143</v>
      </c>
      <c r="C85" s="44">
        <f>SUM(C86:C94)</f>
        <v>3304.9000000000005</v>
      </c>
    </row>
    <row r="86" spans="1:4" ht="19.5" customHeight="1">
      <c r="A86" s="25" t="s">
        <v>144</v>
      </c>
      <c r="B86" s="25" t="s">
        <v>339</v>
      </c>
      <c r="C86" s="54">
        <v>1496.1</v>
      </c>
      <c r="D86" s="3"/>
    </row>
    <row r="87" spans="1:4" ht="19.5" customHeight="1">
      <c r="A87" s="25" t="s">
        <v>145</v>
      </c>
      <c r="B87" s="25" t="s">
        <v>303</v>
      </c>
      <c r="C87" s="54">
        <v>612.20000000000005</v>
      </c>
      <c r="D87" s="3"/>
    </row>
    <row r="88" spans="1:4" ht="19.5" customHeight="1">
      <c r="A88" s="25" t="s">
        <v>145</v>
      </c>
      <c r="B88" s="29" t="s">
        <v>146</v>
      </c>
      <c r="C88" s="54">
        <v>7.1</v>
      </c>
    </row>
    <row r="89" spans="1:4" ht="18.75" customHeight="1">
      <c r="A89" s="25" t="s">
        <v>147</v>
      </c>
      <c r="B89" s="29" t="s">
        <v>148</v>
      </c>
      <c r="C89" s="54">
        <v>2.5</v>
      </c>
    </row>
    <row r="90" spans="1:4" ht="17.25" customHeight="1">
      <c r="A90" s="25" t="s">
        <v>149</v>
      </c>
      <c r="B90" s="29" t="s">
        <v>150</v>
      </c>
      <c r="C90" s="54">
        <v>123.3</v>
      </c>
    </row>
    <row r="91" spans="1:4" ht="17.25" customHeight="1">
      <c r="A91" s="25" t="s">
        <v>151</v>
      </c>
      <c r="B91" s="29" t="s">
        <v>304</v>
      </c>
      <c r="C91" s="54">
        <v>0.5</v>
      </c>
    </row>
    <row r="92" spans="1:4" ht="17.25" customHeight="1">
      <c r="A92" s="25" t="s">
        <v>306</v>
      </c>
      <c r="B92" s="29" t="s">
        <v>305</v>
      </c>
      <c r="C92" s="54">
        <v>0.6</v>
      </c>
    </row>
    <row r="93" spans="1:4" ht="17.25" customHeight="1">
      <c r="A93" s="25" t="s">
        <v>152</v>
      </c>
      <c r="B93" s="29" t="s">
        <v>153</v>
      </c>
      <c r="C93" s="54">
        <v>439.3</v>
      </c>
    </row>
    <row r="94" spans="1:4" ht="28.5" customHeight="1">
      <c r="A94" s="25" t="s">
        <v>307</v>
      </c>
      <c r="B94" s="30" t="s">
        <v>133</v>
      </c>
      <c r="C94" s="55">
        <v>623.29999999999995</v>
      </c>
      <c r="D94" s="3"/>
    </row>
    <row r="95" spans="1:4" ht="15.75" customHeight="1">
      <c r="B95" s="2" t="s">
        <v>154</v>
      </c>
      <c r="D95" s="3"/>
    </row>
    <row r="96" spans="1:4">
      <c r="C96" s="3"/>
    </row>
    <row r="97" spans="2:3">
      <c r="C97" s="3"/>
    </row>
    <row r="101" spans="2:3">
      <c r="B101" s="16"/>
      <c r="C101" s="16"/>
    </row>
    <row r="102" spans="2:3">
      <c r="B102" s="17"/>
      <c r="C102" s="17"/>
    </row>
    <row r="125" ht="13.2" customHeight="1"/>
  </sheetData>
  <pageMargins left="0.70866141732283472" right="0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58EF-E783-4F63-A96D-2D825FCCBBAB}">
  <dimension ref="A1:D136"/>
  <sheetViews>
    <sheetView topLeftCell="A116" zoomScale="85" zoomScaleNormal="85" workbookViewId="0">
      <selection activeCell="E14" sqref="E14"/>
    </sheetView>
  </sheetViews>
  <sheetFormatPr defaultColWidth="8.88671875" defaultRowHeight="14.25" customHeight="1"/>
  <cols>
    <col min="1" max="1" width="7.33203125" style="2" customWidth="1"/>
    <col min="2" max="2" width="37.33203125" style="2" customWidth="1"/>
    <col min="3" max="3" width="36" style="2" customWidth="1"/>
    <col min="4" max="4" width="16.6640625" style="2" customWidth="1"/>
    <col min="5" max="16384" width="8.88671875" style="2"/>
  </cols>
  <sheetData>
    <row r="1" spans="1:4" ht="14.25" customHeight="1">
      <c r="D1" s="2" t="s">
        <v>343</v>
      </c>
    </row>
    <row r="2" spans="1:4" ht="14.25" customHeight="1">
      <c r="D2" s="2" t="s">
        <v>344</v>
      </c>
    </row>
    <row r="3" spans="1:4" ht="14.25" customHeight="1">
      <c r="D3" s="5" t="s">
        <v>155</v>
      </c>
    </row>
    <row r="5" spans="1:4" ht="14.25" customHeight="1">
      <c r="B5" s="69" t="s">
        <v>302</v>
      </c>
      <c r="C5" s="69"/>
      <c r="D5" s="69"/>
    </row>
    <row r="6" spans="1:4" ht="14.25" customHeight="1">
      <c r="B6" s="69" t="s">
        <v>156</v>
      </c>
      <c r="C6" s="69"/>
      <c r="D6" s="69"/>
    </row>
    <row r="7" spans="1:4" ht="14.25" customHeight="1">
      <c r="B7" s="6"/>
      <c r="C7" s="6"/>
      <c r="D7" s="6"/>
    </row>
    <row r="8" spans="1:4" ht="14.25" customHeight="1">
      <c r="D8" s="2" t="s">
        <v>336</v>
      </c>
    </row>
    <row r="9" spans="1:4" ht="14.25" customHeight="1">
      <c r="A9" s="70" t="s">
        <v>2</v>
      </c>
      <c r="B9" s="71" t="s">
        <v>157</v>
      </c>
      <c r="C9" s="71" t="s">
        <v>158</v>
      </c>
      <c r="D9" s="71" t="s">
        <v>159</v>
      </c>
    </row>
    <row r="10" spans="1:4" ht="14.25" customHeight="1">
      <c r="A10" s="70"/>
      <c r="B10" s="71"/>
      <c r="C10" s="71"/>
      <c r="D10" s="71"/>
    </row>
    <row r="11" spans="1:4" ht="12" customHeight="1">
      <c r="A11" s="70"/>
      <c r="B11" s="71"/>
      <c r="C11" s="71"/>
      <c r="D11" s="71"/>
    </row>
    <row r="12" spans="1:4" ht="10.5" customHeight="1">
      <c r="A12" s="23">
        <v>1</v>
      </c>
      <c r="B12" s="24">
        <v>2</v>
      </c>
      <c r="C12" s="24">
        <v>3</v>
      </c>
      <c r="D12" s="24">
        <v>4</v>
      </c>
    </row>
    <row r="13" spans="1:4" ht="21" customHeight="1">
      <c r="A13" s="25" t="s">
        <v>5</v>
      </c>
      <c r="B13" s="26" t="s">
        <v>160</v>
      </c>
      <c r="C13" s="25" t="s">
        <v>159</v>
      </c>
      <c r="D13" s="1">
        <f>SUM(D14:D17)</f>
        <v>3975.6</v>
      </c>
    </row>
    <row r="14" spans="1:4" ht="30.75" customHeight="1">
      <c r="A14" s="27" t="s">
        <v>7</v>
      </c>
      <c r="B14" s="26" t="s">
        <v>160</v>
      </c>
      <c r="C14" s="26" t="s">
        <v>161</v>
      </c>
      <c r="D14" s="28">
        <v>1336.2</v>
      </c>
    </row>
    <row r="15" spans="1:4" ht="30" customHeight="1">
      <c r="A15" s="29" t="s">
        <v>11</v>
      </c>
      <c r="B15" s="26" t="s">
        <v>160</v>
      </c>
      <c r="C15" s="26" t="s">
        <v>100</v>
      </c>
      <c r="D15" s="28">
        <v>2531</v>
      </c>
    </row>
    <row r="16" spans="1:4" ht="31.5" customHeight="1">
      <c r="A16" s="29" t="s">
        <v>18</v>
      </c>
      <c r="B16" s="26" t="s">
        <v>160</v>
      </c>
      <c r="C16" s="26" t="s">
        <v>162</v>
      </c>
      <c r="D16" s="28">
        <v>80</v>
      </c>
    </row>
    <row r="17" spans="1:4" ht="19.2" customHeight="1">
      <c r="A17" s="29" t="s">
        <v>163</v>
      </c>
      <c r="B17" s="26" t="s">
        <v>160</v>
      </c>
      <c r="C17" s="26" t="s">
        <v>102</v>
      </c>
      <c r="D17" s="28">
        <v>28.4</v>
      </c>
    </row>
    <row r="18" spans="1:4" ht="22.5" customHeight="1">
      <c r="A18" s="29" t="s">
        <v>164</v>
      </c>
      <c r="B18" s="26" t="s">
        <v>165</v>
      </c>
      <c r="C18" s="25" t="s">
        <v>159</v>
      </c>
      <c r="D18" s="1">
        <f>SUM(D19:D21)</f>
        <v>1487.9</v>
      </c>
    </row>
    <row r="19" spans="1:4" ht="30" customHeight="1">
      <c r="A19" s="29" t="s">
        <v>24</v>
      </c>
      <c r="B19" s="26" t="s">
        <v>165</v>
      </c>
      <c r="C19" s="26" t="s">
        <v>161</v>
      </c>
      <c r="D19" s="1">
        <v>647.6</v>
      </c>
    </row>
    <row r="20" spans="1:4" ht="30" customHeight="1">
      <c r="A20" s="29" t="s">
        <v>32</v>
      </c>
      <c r="B20" s="26" t="s">
        <v>165</v>
      </c>
      <c r="C20" s="26" t="s">
        <v>100</v>
      </c>
      <c r="D20" s="1">
        <v>832.3</v>
      </c>
    </row>
    <row r="21" spans="1:4" ht="30" customHeight="1">
      <c r="A21" s="29" t="s">
        <v>46</v>
      </c>
      <c r="B21" s="26" t="s">
        <v>165</v>
      </c>
      <c r="C21" s="26" t="s">
        <v>162</v>
      </c>
      <c r="D21" s="1">
        <v>8</v>
      </c>
    </row>
    <row r="22" spans="1:4" ht="17.25" customHeight="1">
      <c r="A22" s="29" t="s">
        <v>50</v>
      </c>
      <c r="B22" s="26" t="s">
        <v>166</v>
      </c>
      <c r="C22" s="25" t="s">
        <v>159</v>
      </c>
      <c r="D22" s="1">
        <f>SUM(D23:D25)</f>
        <v>1425.5</v>
      </c>
    </row>
    <row r="23" spans="1:4" ht="30" customHeight="1">
      <c r="A23" s="29" t="s">
        <v>52</v>
      </c>
      <c r="B23" s="26" t="s">
        <v>166</v>
      </c>
      <c r="C23" s="26" t="s">
        <v>161</v>
      </c>
      <c r="D23" s="1">
        <v>435</v>
      </c>
    </row>
    <row r="24" spans="1:4" ht="30" customHeight="1">
      <c r="A24" s="29" t="s">
        <v>99</v>
      </c>
      <c r="B24" s="26" t="s">
        <v>166</v>
      </c>
      <c r="C24" s="26" t="s">
        <v>100</v>
      </c>
      <c r="D24" s="1">
        <v>989.3</v>
      </c>
    </row>
    <row r="25" spans="1:4" ht="30.75" customHeight="1">
      <c r="A25" s="29" t="s">
        <v>101</v>
      </c>
      <c r="B25" s="26" t="s">
        <v>166</v>
      </c>
      <c r="C25" s="26" t="s">
        <v>162</v>
      </c>
      <c r="D25" s="1">
        <v>1.2</v>
      </c>
    </row>
    <row r="26" spans="1:4" ht="18.75" customHeight="1">
      <c r="A26" s="29" t="s">
        <v>137</v>
      </c>
      <c r="B26" s="26" t="s">
        <v>167</v>
      </c>
      <c r="C26" s="25" t="s">
        <v>159</v>
      </c>
      <c r="D26" s="1">
        <f>SUM(D27:D30)</f>
        <v>2255.1999999999998</v>
      </c>
    </row>
    <row r="27" spans="1:4" ht="30.75" customHeight="1">
      <c r="A27" s="29" t="s">
        <v>168</v>
      </c>
      <c r="B27" s="26" t="s">
        <v>167</v>
      </c>
      <c r="C27" s="26" t="s">
        <v>161</v>
      </c>
      <c r="D27" s="1">
        <v>1120.2</v>
      </c>
    </row>
    <row r="28" spans="1:4" ht="30" customHeight="1">
      <c r="A28" s="29" t="s">
        <v>169</v>
      </c>
      <c r="B28" s="26" t="s">
        <v>167</v>
      </c>
      <c r="C28" s="26" t="s">
        <v>100</v>
      </c>
      <c r="D28" s="1">
        <v>975.5</v>
      </c>
    </row>
    <row r="29" spans="1:4" ht="30" customHeight="1">
      <c r="A29" s="29" t="s">
        <v>170</v>
      </c>
      <c r="B29" s="26" t="s">
        <v>167</v>
      </c>
      <c r="C29" s="26" t="s">
        <v>162</v>
      </c>
      <c r="D29" s="1">
        <v>97</v>
      </c>
    </row>
    <row r="30" spans="1:4" ht="20.399999999999999" customHeight="1">
      <c r="A30" s="29" t="s">
        <v>171</v>
      </c>
      <c r="B30" s="26" t="s">
        <v>167</v>
      </c>
      <c r="C30" s="26" t="s">
        <v>102</v>
      </c>
      <c r="D30" s="1">
        <v>62.5</v>
      </c>
    </row>
    <row r="31" spans="1:4" ht="21" customHeight="1">
      <c r="A31" s="29" t="s">
        <v>140</v>
      </c>
      <c r="B31" s="26" t="s">
        <v>172</v>
      </c>
      <c r="C31" s="25" t="s">
        <v>159</v>
      </c>
      <c r="D31" s="1">
        <f>SUM(D32:D35)</f>
        <v>656.9</v>
      </c>
    </row>
    <row r="32" spans="1:4" ht="30" customHeight="1">
      <c r="A32" s="29" t="s">
        <v>173</v>
      </c>
      <c r="B32" s="26" t="s">
        <v>172</v>
      </c>
      <c r="C32" s="26" t="s">
        <v>161</v>
      </c>
      <c r="D32" s="1">
        <v>510</v>
      </c>
    </row>
    <row r="33" spans="1:4" ht="30" customHeight="1">
      <c r="A33" s="29" t="s">
        <v>174</v>
      </c>
      <c r="B33" s="26" t="s">
        <v>172</v>
      </c>
      <c r="C33" s="26" t="s">
        <v>100</v>
      </c>
      <c r="D33" s="1">
        <v>8.6</v>
      </c>
    </row>
    <row r="34" spans="1:4" ht="30" customHeight="1">
      <c r="A34" s="29" t="s">
        <v>175</v>
      </c>
      <c r="B34" s="26" t="s">
        <v>172</v>
      </c>
      <c r="C34" s="26" t="s">
        <v>162</v>
      </c>
      <c r="D34" s="1">
        <v>68.3</v>
      </c>
    </row>
    <row r="35" spans="1:4" ht="30" customHeight="1">
      <c r="A35" s="29" t="s">
        <v>176</v>
      </c>
      <c r="B35" s="26" t="s">
        <v>172</v>
      </c>
      <c r="C35" s="26" t="s">
        <v>102</v>
      </c>
      <c r="D35" s="1">
        <v>70</v>
      </c>
    </row>
    <row r="36" spans="1:4" ht="21" customHeight="1">
      <c r="A36" s="29" t="s">
        <v>142</v>
      </c>
      <c r="B36" s="26" t="s">
        <v>177</v>
      </c>
      <c r="C36" s="25" t="s">
        <v>159</v>
      </c>
      <c r="D36" s="1">
        <f>SUM(D37:D40)</f>
        <v>251.9</v>
      </c>
    </row>
    <row r="37" spans="1:4" ht="29.25" customHeight="1">
      <c r="A37" s="29" t="s">
        <v>144</v>
      </c>
      <c r="B37" s="26" t="s">
        <v>177</v>
      </c>
      <c r="C37" s="26" t="s">
        <v>161</v>
      </c>
      <c r="D37" s="1">
        <v>144.5</v>
      </c>
    </row>
    <row r="38" spans="1:4" ht="29.25" customHeight="1">
      <c r="A38" s="29" t="s">
        <v>145</v>
      </c>
      <c r="B38" s="26" t="s">
        <v>177</v>
      </c>
      <c r="C38" s="26" t="s">
        <v>100</v>
      </c>
      <c r="D38" s="1">
        <v>55.5</v>
      </c>
    </row>
    <row r="39" spans="1:4" ht="30" customHeight="1">
      <c r="A39" s="29" t="s">
        <v>147</v>
      </c>
      <c r="B39" s="26" t="s">
        <v>177</v>
      </c>
      <c r="C39" s="26" t="s">
        <v>162</v>
      </c>
      <c r="D39" s="1">
        <v>2.4</v>
      </c>
    </row>
    <row r="40" spans="1:4" ht="25.2" customHeight="1">
      <c r="A40" s="29" t="s">
        <v>149</v>
      </c>
      <c r="B40" s="26" t="s">
        <v>177</v>
      </c>
      <c r="C40" s="26" t="s">
        <v>102</v>
      </c>
      <c r="D40" s="1">
        <v>49.5</v>
      </c>
    </row>
    <row r="41" spans="1:4" ht="29.4" customHeight="1">
      <c r="A41" s="29" t="s">
        <v>178</v>
      </c>
      <c r="B41" s="30" t="s">
        <v>179</v>
      </c>
      <c r="C41" s="25" t="s">
        <v>159</v>
      </c>
      <c r="D41" s="28">
        <f>SUM(D42:D45)</f>
        <v>1353.1000000000001</v>
      </c>
    </row>
    <row r="42" spans="1:4" ht="27.75" customHeight="1">
      <c r="A42" s="29" t="s">
        <v>180</v>
      </c>
      <c r="B42" s="30" t="s">
        <v>179</v>
      </c>
      <c r="C42" s="26" t="s">
        <v>161</v>
      </c>
      <c r="D42" s="1">
        <v>1139.7</v>
      </c>
    </row>
    <row r="43" spans="1:4" ht="33" customHeight="1">
      <c r="A43" s="29" t="s">
        <v>181</v>
      </c>
      <c r="B43" s="30" t="s">
        <v>179</v>
      </c>
      <c r="C43" s="26" t="s">
        <v>100</v>
      </c>
      <c r="D43" s="1">
        <v>20.2</v>
      </c>
    </row>
    <row r="44" spans="1:4" ht="34.5" customHeight="1">
      <c r="A44" s="29" t="s">
        <v>182</v>
      </c>
      <c r="B44" s="30" t="s">
        <v>179</v>
      </c>
      <c r="C44" s="26" t="s">
        <v>162</v>
      </c>
      <c r="D44" s="1">
        <v>171.2</v>
      </c>
    </row>
    <row r="45" spans="1:4" ht="34.5" customHeight="1">
      <c r="A45" s="29" t="s">
        <v>183</v>
      </c>
      <c r="B45" s="30" t="s">
        <v>179</v>
      </c>
      <c r="C45" s="26" t="s">
        <v>102</v>
      </c>
      <c r="D45" s="1">
        <v>22</v>
      </c>
    </row>
    <row r="46" spans="1:4" ht="18.75" customHeight="1">
      <c r="A46" s="29" t="s">
        <v>184</v>
      </c>
      <c r="B46" s="30" t="s">
        <v>185</v>
      </c>
      <c r="C46" s="25" t="s">
        <v>159</v>
      </c>
      <c r="D46" s="1">
        <f>SUM(D47:D48)</f>
        <v>1191.5999999999999</v>
      </c>
    </row>
    <row r="47" spans="1:4" ht="30" customHeight="1">
      <c r="A47" s="29" t="s">
        <v>186</v>
      </c>
      <c r="B47" s="30" t="s">
        <v>185</v>
      </c>
      <c r="C47" s="26" t="s">
        <v>161</v>
      </c>
      <c r="D47" s="1">
        <v>1154.5</v>
      </c>
    </row>
    <row r="48" spans="1:4" ht="30" customHeight="1">
      <c r="A48" s="29" t="s">
        <v>187</v>
      </c>
      <c r="B48" s="30" t="s">
        <v>185</v>
      </c>
      <c r="C48" s="26" t="s">
        <v>162</v>
      </c>
      <c r="D48" s="1">
        <v>37.1</v>
      </c>
    </row>
    <row r="49" spans="1:4" ht="21.6" customHeight="1">
      <c r="A49" s="29" t="s">
        <v>188</v>
      </c>
      <c r="B49" s="26" t="s">
        <v>189</v>
      </c>
      <c r="C49" s="25" t="s">
        <v>159</v>
      </c>
      <c r="D49" s="1">
        <f>SUM(D50:D52)</f>
        <v>966.2</v>
      </c>
    </row>
    <row r="50" spans="1:4" ht="28.5" customHeight="1">
      <c r="A50" s="29" t="s">
        <v>190</v>
      </c>
      <c r="B50" s="26" t="s">
        <v>189</v>
      </c>
      <c r="C50" s="26" t="s">
        <v>161</v>
      </c>
      <c r="D50" s="1">
        <v>934</v>
      </c>
    </row>
    <row r="51" spans="1:4" ht="28.5" customHeight="1">
      <c r="A51" s="29" t="s">
        <v>191</v>
      </c>
      <c r="B51" s="26" t="s">
        <v>189</v>
      </c>
      <c r="C51" s="26" t="s">
        <v>102</v>
      </c>
      <c r="D51" s="1">
        <v>23.7</v>
      </c>
    </row>
    <row r="52" spans="1:4" ht="30.75" customHeight="1">
      <c r="A52" s="29" t="s">
        <v>192</v>
      </c>
      <c r="B52" s="26" t="s">
        <v>189</v>
      </c>
      <c r="C52" s="26" t="s">
        <v>162</v>
      </c>
      <c r="D52" s="1">
        <v>8.5</v>
      </c>
    </row>
    <row r="53" spans="1:4" ht="22.2" customHeight="1">
      <c r="A53" s="27" t="s">
        <v>193</v>
      </c>
      <c r="B53" s="26" t="s">
        <v>194</v>
      </c>
      <c r="C53" s="25" t="s">
        <v>159</v>
      </c>
      <c r="D53" s="1">
        <f>SUM(D54:D56)</f>
        <v>533.6</v>
      </c>
    </row>
    <row r="54" spans="1:4" ht="30" customHeight="1">
      <c r="A54" s="27" t="s">
        <v>195</v>
      </c>
      <c r="B54" s="26" t="s">
        <v>194</v>
      </c>
      <c r="C54" s="26" t="s">
        <v>161</v>
      </c>
      <c r="D54" s="1">
        <v>353</v>
      </c>
    </row>
    <row r="55" spans="1:4" ht="30" customHeight="1">
      <c r="A55" s="27" t="s">
        <v>196</v>
      </c>
      <c r="B55" s="26" t="s">
        <v>194</v>
      </c>
      <c r="C55" s="26" t="s">
        <v>162</v>
      </c>
      <c r="D55" s="1">
        <v>5.6</v>
      </c>
    </row>
    <row r="56" spans="1:4" ht="30" customHeight="1">
      <c r="A56" s="27" t="s">
        <v>196</v>
      </c>
      <c r="B56" s="26" t="s">
        <v>194</v>
      </c>
      <c r="C56" s="26" t="s">
        <v>237</v>
      </c>
      <c r="D56" s="1">
        <v>175</v>
      </c>
    </row>
    <row r="57" spans="1:4" ht="22.2" customHeight="1">
      <c r="A57" s="29" t="s">
        <v>197</v>
      </c>
      <c r="B57" s="26" t="s">
        <v>198</v>
      </c>
      <c r="C57" s="25" t="s">
        <v>159</v>
      </c>
      <c r="D57" s="1">
        <f>SUM(D58:D59)</f>
        <v>600.70000000000005</v>
      </c>
    </row>
    <row r="58" spans="1:4" ht="31.5" customHeight="1">
      <c r="A58" s="27" t="s">
        <v>199</v>
      </c>
      <c r="B58" s="26" t="s">
        <v>198</v>
      </c>
      <c r="C58" s="26" t="s">
        <v>161</v>
      </c>
      <c r="D58" s="1">
        <v>183</v>
      </c>
    </row>
    <row r="59" spans="1:4" ht="31.5" customHeight="1">
      <c r="A59" s="27" t="s">
        <v>200</v>
      </c>
      <c r="B59" s="26" t="s">
        <v>198</v>
      </c>
      <c r="C59" s="26" t="s">
        <v>162</v>
      </c>
      <c r="D59" s="1">
        <v>417.7</v>
      </c>
    </row>
    <row r="60" spans="1:4" ht="30" customHeight="1">
      <c r="A60" s="27" t="s">
        <v>201</v>
      </c>
      <c r="B60" s="26" t="s">
        <v>202</v>
      </c>
      <c r="C60" s="25" t="s">
        <v>159</v>
      </c>
      <c r="D60" s="1">
        <f>SUM(D61:D64)</f>
        <v>434.20000000000005</v>
      </c>
    </row>
    <row r="61" spans="1:4" ht="28.5" customHeight="1">
      <c r="A61" s="27" t="s">
        <v>203</v>
      </c>
      <c r="B61" s="26" t="s">
        <v>202</v>
      </c>
      <c r="C61" s="26" t="s">
        <v>161</v>
      </c>
      <c r="D61" s="1">
        <v>69.099999999999994</v>
      </c>
    </row>
    <row r="62" spans="1:4" ht="30" customHeight="1">
      <c r="A62" s="29" t="s">
        <v>204</v>
      </c>
      <c r="B62" s="26" t="s">
        <v>202</v>
      </c>
      <c r="C62" s="26" t="s">
        <v>205</v>
      </c>
      <c r="D62" s="1">
        <v>129</v>
      </c>
    </row>
    <row r="63" spans="1:4" ht="30" customHeight="1">
      <c r="A63" s="29" t="s">
        <v>206</v>
      </c>
      <c r="B63" s="26" t="s">
        <v>202</v>
      </c>
      <c r="C63" s="26" t="s">
        <v>162</v>
      </c>
      <c r="D63" s="1">
        <v>29.8</v>
      </c>
    </row>
    <row r="64" spans="1:4" ht="32.4" customHeight="1">
      <c r="A64" s="29" t="s">
        <v>310</v>
      </c>
      <c r="B64" s="26" t="s">
        <v>202</v>
      </c>
      <c r="C64" s="26" t="s">
        <v>237</v>
      </c>
      <c r="D64" s="1">
        <v>206.3</v>
      </c>
    </row>
    <row r="65" spans="1:4" ht="24" customHeight="1">
      <c r="A65" s="29" t="s">
        <v>207</v>
      </c>
      <c r="B65" s="26" t="s">
        <v>208</v>
      </c>
      <c r="C65" s="25" t="s">
        <v>159</v>
      </c>
      <c r="D65" s="1">
        <f>SUM(D66:D67)</f>
        <v>1069.5</v>
      </c>
    </row>
    <row r="66" spans="1:4" ht="30.75" customHeight="1">
      <c r="A66" s="29" t="s">
        <v>209</v>
      </c>
      <c r="B66" s="26" t="s">
        <v>208</v>
      </c>
      <c r="C66" s="26" t="s">
        <v>161</v>
      </c>
      <c r="D66" s="1">
        <v>0</v>
      </c>
    </row>
    <row r="67" spans="1:4" ht="29.4" customHeight="1">
      <c r="A67" s="29" t="s">
        <v>210</v>
      </c>
      <c r="B67" s="26" t="s">
        <v>208</v>
      </c>
      <c r="C67" s="26" t="s">
        <v>205</v>
      </c>
      <c r="D67" s="1">
        <v>1069.5</v>
      </c>
    </row>
    <row r="68" spans="1:4" ht="29.4" customHeight="1">
      <c r="A68" s="29" t="s">
        <v>211</v>
      </c>
      <c r="B68" s="26" t="s">
        <v>212</v>
      </c>
      <c r="C68" s="25" t="s">
        <v>159</v>
      </c>
      <c r="D68" s="1">
        <f>D69</f>
        <v>125</v>
      </c>
    </row>
    <row r="69" spans="1:4" ht="29.4" customHeight="1">
      <c r="A69" s="29" t="s">
        <v>213</v>
      </c>
      <c r="B69" s="26" t="s">
        <v>212</v>
      </c>
      <c r="C69" s="26" t="s">
        <v>161</v>
      </c>
      <c r="D69" s="1">
        <v>125</v>
      </c>
    </row>
    <row r="70" spans="1:4" ht="29.4" customHeight="1">
      <c r="A70" s="29" t="s">
        <v>214</v>
      </c>
      <c r="B70" s="26" t="s">
        <v>215</v>
      </c>
      <c r="C70" s="25" t="s">
        <v>159</v>
      </c>
      <c r="D70" s="1">
        <f>SUM(D71:D72)</f>
        <v>1108.8</v>
      </c>
    </row>
    <row r="71" spans="1:4" ht="29.4" customHeight="1">
      <c r="A71" s="29" t="s">
        <v>216</v>
      </c>
      <c r="B71" s="26" t="s">
        <v>215</v>
      </c>
      <c r="C71" s="26" t="s">
        <v>161</v>
      </c>
      <c r="D71" s="1">
        <v>1078.3</v>
      </c>
    </row>
    <row r="72" spans="1:4" ht="29.4" customHeight="1">
      <c r="A72" s="29" t="s">
        <v>217</v>
      </c>
      <c r="B72" s="26" t="s">
        <v>215</v>
      </c>
      <c r="C72" s="26" t="s">
        <v>102</v>
      </c>
      <c r="D72" s="1">
        <v>30.5</v>
      </c>
    </row>
    <row r="73" spans="1:4" ht="29.4" customHeight="1">
      <c r="A73" s="29" t="s">
        <v>218</v>
      </c>
      <c r="B73" s="26" t="s">
        <v>219</v>
      </c>
      <c r="C73" s="25" t="s">
        <v>159</v>
      </c>
      <c r="D73" s="1">
        <f>SUM(D74:D77)</f>
        <v>665.1</v>
      </c>
    </row>
    <row r="74" spans="1:4" ht="30" customHeight="1">
      <c r="A74" s="29" t="s">
        <v>220</v>
      </c>
      <c r="B74" s="26" t="s">
        <v>219</v>
      </c>
      <c r="C74" s="26" t="s">
        <v>161</v>
      </c>
      <c r="D74" s="1">
        <v>123.7</v>
      </c>
    </row>
    <row r="75" spans="1:4" ht="31.5" customHeight="1">
      <c r="A75" s="29" t="s">
        <v>221</v>
      </c>
      <c r="B75" s="26" t="s">
        <v>219</v>
      </c>
      <c r="C75" s="26" t="s">
        <v>205</v>
      </c>
      <c r="D75" s="1">
        <v>167.8</v>
      </c>
    </row>
    <row r="76" spans="1:4" ht="28.5" customHeight="1">
      <c r="A76" s="29" t="s">
        <v>222</v>
      </c>
      <c r="B76" s="26" t="s">
        <v>219</v>
      </c>
      <c r="C76" s="26" t="s">
        <v>162</v>
      </c>
      <c r="D76" s="1">
        <v>363</v>
      </c>
    </row>
    <row r="77" spans="1:4" ht="24" customHeight="1">
      <c r="A77" s="29" t="s">
        <v>223</v>
      </c>
      <c r="B77" s="26" t="s">
        <v>219</v>
      </c>
      <c r="C77" s="26" t="s">
        <v>102</v>
      </c>
      <c r="D77" s="1">
        <v>10.6</v>
      </c>
    </row>
    <row r="78" spans="1:4" ht="23.4" customHeight="1">
      <c r="A78" s="29" t="s">
        <v>224</v>
      </c>
      <c r="B78" s="26" t="s">
        <v>225</v>
      </c>
      <c r="C78" s="25" t="s">
        <v>159</v>
      </c>
      <c r="D78" s="1">
        <f>SUM(D79:D82)</f>
        <v>1360.3999999999999</v>
      </c>
    </row>
    <row r="79" spans="1:4" ht="31.5" customHeight="1">
      <c r="A79" s="29" t="s">
        <v>226</v>
      </c>
      <c r="B79" s="26" t="s">
        <v>225</v>
      </c>
      <c r="C79" s="26" t="s">
        <v>161</v>
      </c>
      <c r="D79" s="1">
        <v>715</v>
      </c>
    </row>
    <row r="80" spans="1:4" ht="32.25" customHeight="1">
      <c r="A80" s="29" t="s">
        <v>227</v>
      </c>
      <c r="B80" s="26" t="s">
        <v>225</v>
      </c>
      <c r="C80" s="26" t="s">
        <v>205</v>
      </c>
      <c r="D80" s="1">
        <v>494</v>
      </c>
    </row>
    <row r="81" spans="1:4" ht="30.75" customHeight="1">
      <c r="A81" s="29" t="s">
        <v>228</v>
      </c>
      <c r="B81" s="26" t="s">
        <v>225</v>
      </c>
      <c r="C81" s="26" t="s">
        <v>162</v>
      </c>
      <c r="D81" s="1">
        <v>66.3</v>
      </c>
    </row>
    <row r="82" spans="1:4" ht="28.5" customHeight="1">
      <c r="A82" s="29" t="s">
        <v>229</v>
      </c>
      <c r="B82" s="26" t="s">
        <v>225</v>
      </c>
      <c r="C82" s="26" t="s">
        <v>102</v>
      </c>
      <c r="D82" s="1">
        <v>85.1</v>
      </c>
    </row>
    <row r="83" spans="1:4" ht="24" customHeight="1">
      <c r="A83" s="29" t="s">
        <v>230</v>
      </c>
      <c r="B83" s="26" t="s">
        <v>231</v>
      </c>
      <c r="C83" s="25" t="s">
        <v>159</v>
      </c>
      <c r="D83" s="1">
        <f>SUM(D84:D90)</f>
        <v>19655.099999999999</v>
      </c>
    </row>
    <row r="84" spans="1:4" ht="30" customHeight="1">
      <c r="A84" s="29" t="s">
        <v>232</v>
      </c>
      <c r="B84" s="26" t="s">
        <v>231</v>
      </c>
      <c r="C84" s="26" t="s">
        <v>161</v>
      </c>
      <c r="D84" s="1">
        <v>9922.5</v>
      </c>
    </row>
    <row r="85" spans="1:4" ht="32.25" customHeight="1">
      <c r="A85" s="29" t="s">
        <v>233</v>
      </c>
      <c r="B85" s="26" t="s">
        <v>231</v>
      </c>
      <c r="C85" s="26" t="s">
        <v>205</v>
      </c>
      <c r="D85" s="1">
        <v>777.8</v>
      </c>
    </row>
    <row r="86" spans="1:4" ht="30.75" customHeight="1">
      <c r="A86" s="29" t="s">
        <v>234</v>
      </c>
      <c r="B86" s="26" t="s">
        <v>231</v>
      </c>
      <c r="C86" s="26" t="s">
        <v>100</v>
      </c>
      <c r="D86" s="1">
        <v>97.7</v>
      </c>
    </row>
    <row r="87" spans="1:4" ht="24.75" customHeight="1">
      <c r="A87" s="29" t="s">
        <v>235</v>
      </c>
      <c r="B87" s="26" t="s">
        <v>231</v>
      </c>
      <c r="C87" s="26" t="s">
        <v>102</v>
      </c>
      <c r="D87" s="1">
        <v>1781.6</v>
      </c>
    </row>
    <row r="88" spans="1:4" ht="33.75" customHeight="1">
      <c r="A88" s="29" t="s">
        <v>236</v>
      </c>
      <c r="B88" s="26" t="s">
        <v>231</v>
      </c>
      <c r="C88" s="26" t="s">
        <v>237</v>
      </c>
      <c r="D88" s="1">
        <v>5903</v>
      </c>
    </row>
    <row r="89" spans="1:4" ht="29.25" customHeight="1">
      <c r="A89" s="29" t="s">
        <v>238</v>
      </c>
      <c r="B89" s="26" t="s">
        <v>231</v>
      </c>
      <c r="C89" s="26" t="s">
        <v>162</v>
      </c>
      <c r="D89" s="1">
        <v>172.5</v>
      </c>
    </row>
    <row r="90" spans="1:4" ht="21.6" customHeight="1">
      <c r="A90" s="29" t="s">
        <v>239</v>
      </c>
      <c r="B90" s="26" t="s">
        <v>231</v>
      </c>
      <c r="C90" s="25" t="s">
        <v>240</v>
      </c>
      <c r="D90" s="1">
        <v>1000</v>
      </c>
    </row>
    <row r="91" spans="1:4" ht="30" customHeight="1">
      <c r="A91" s="29" t="s">
        <v>241</v>
      </c>
      <c r="B91" s="26" t="s">
        <v>242</v>
      </c>
      <c r="C91" s="25" t="s">
        <v>159</v>
      </c>
      <c r="D91" s="1">
        <f>D92</f>
        <v>44</v>
      </c>
    </row>
    <row r="92" spans="1:4" ht="30.75" customHeight="1">
      <c r="A92" s="29" t="s">
        <v>243</v>
      </c>
      <c r="B92" s="26" t="s">
        <v>242</v>
      </c>
      <c r="C92" s="26" t="s">
        <v>161</v>
      </c>
      <c r="D92" s="1">
        <v>44</v>
      </c>
    </row>
    <row r="93" spans="1:4" ht="30" customHeight="1">
      <c r="A93" s="29" t="s">
        <v>244</v>
      </c>
      <c r="B93" s="26" t="s">
        <v>245</v>
      </c>
      <c r="C93" s="25" t="s">
        <v>159</v>
      </c>
      <c r="D93" s="1">
        <f>D94</f>
        <v>75</v>
      </c>
    </row>
    <row r="94" spans="1:4" ht="33" customHeight="1">
      <c r="A94" s="29" t="s">
        <v>246</v>
      </c>
      <c r="B94" s="26" t="s">
        <v>245</v>
      </c>
      <c r="C94" s="26" t="s">
        <v>161</v>
      </c>
      <c r="D94" s="1">
        <v>75</v>
      </c>
    </row>
    <row r="95" spans="1:4" ht="31.5" customHeight="1">
      <c r="A95" s="29" t="s">
        <v>247</v>
      </c>
      <c r="B95" s="26" t="s">
        <v>248</v>
      </c>
      <c r="C95" s="25" t="s">
        <v>159</v>
      </c>
      <c r="D95" s="1">
        <f>D96</f>
        <v>80</v>
      </c>
    </row>
    <row r="96" spans="1:4" ht="35.25" customHeight="1">
      <c r="A96" s="29" t="s">
        <v>249</v>
      </c>
      <c r="B96" s="26" t="s">
        <v>248</v>
      </c>
      <c r="C96" s="26" t="s">
        <v>161</v>
      </c>
      <c r="D96" s="1">
        <v>80</v>
      </c>
    </row>
    <row r="97" spans="1:4" ht="31.5" customHeight="1">
      <c r="A97" s="29" t="s">
        <v>250</v>
      </c>
      <c r="B97" s="26" t="s">
        <v>251</v>
      </c>
      <c r="C97" s="25" t="s">
        <v>159</v>
      </c>
      <c r="D97" s="1">
        <f>D98</f>
        <v>44</v>
      </c>
    </row>
    <row r="98" spans="1:4" ht="36.75" customHeight="1">
      <c r="A98" s="29" t="s">
        <v>252</v>
      </c>
      <c r="B98" s="26" t="s">
        <v>251</v>
      </c>
      <c r="C98" s="26" t="s">
        <v>161</v>
      </c>
      <c r="D98" s="1">
        <v>44</v>
      </c>
    </row>
    <row r="99" spans="1:4" ht="30" customHeight="1">
      <c r="A99" s="29" t="s">
        <v>253</v>
      </c>
      <c r="B99" s="26" t="s">
        <v>254</v>
      </c>
      <c r="C99" s="25" t="s">
        <v>159</v>
      </c>
      <c r="D99" s="1">
        <f>D100</f>
        <v>600</v>
      </c>
    </row>
    <row r="100" spans="1:4" ht="36" customHeight="1">
      <c r="A100" s="29" t="s">
        <v>255</v>
      </c>
      <c r="B100" s="26" t="s">
        <v>254</v>
      </c>
      <c r="C100" s="26" t="s">
        <v>161</v>
      </c>
      <c r="D100" s="1">
        <v>600</v>
      </c>
    </row>
    <row r="101" spans="1:4" ht="30" customHeight="1">
      <c r="A101" s="29" t="s">
        <v>256</v>
      </c>
      <c r="B101" s="26" t="s">
        <v>257</v>
      </c>
      <c r="C101" s="25" t="s">
        <v>159</v>
      </c>
      <c r="D101" s="1">
        <f>D102</f>
        <v>39</v>
      </c>
    </row>
    <row r="102" spans="1:4" ht="32.25" customHeight="1">
      <c r="A102" s="29" t="s">
        <v>258</v>
      </c>
      <c r="B102" s="26" t="s">
        <v>257</v>
      </c>
      <c r="C102" s="26" t="s">
        <v>161</v>
      </c>
      <c r="D102" s="1">
        <v>39</v>
      </c>
    </row>
    <row r="103" spans="1:4" ht="32.25" customHeight="1">
      <c r="A103" s="29" t="s">
        <v>259</v>
      </c>
      <c r="B103" s="26" t="s">
        <v>260</v>
      </c>
      <c r="C103" s="25" t="s">
        <v>159</v>
      </c>
      <c r="D103" s="1">
        <f>D104</f>
        <v>60</v>
      </c>
    </row>
    <row r="104" spans="1:4" ht="30" customHeight="1">
      <c r="A104" s="29" t="s">
        <v>261</v>
      </c>
      <c r="B104" s="26" t="s">
        <v>260</v>
      </c>
      <c r="C104" s="26" t="s">
        <v>161</v>
      </c>
      <c r="D104" s="1">
        <v>60</v>
      </c>
    </row>
    <row r="105" spans="1:4" ht="30" customHeight="1">
      <c r="A105" s="29" t="s">
        <v>262</v>
      </c>
      <c r="B105" s="26" t="s">
        <v>263</v>
      </c>
      <c r="C105" s="25" t="s">
        <v>159</v>
      </c>
      <c r="D105" s="1">
        <f>D106</f>
        <v>55</v>
      </c>
    </row>
    <row r="106" spans="1:4" ht="33" customHeight="1">
      <c r="A106" s="29" t="s">
        <v>264</v>
      </c>
      <c r="B106" s="26" t="s">
        <v>263</v>
      </c>
      <c r="C106" s="26" t="s">
        <v>161</v>
      </c>
      <c r="D106" s="1">
        <v>55</v>
      </c>
    </row>
    <row r="107" spans="1:4" ht="30" customHeight="1">
      <c r="A107" s="29" t="s">
        <v>265</v>
      </c>
      <c r="B107" s="26" t="s">
        <v>266</v>
      </c>
      <c r="C107" s="25" t="s">
        <v>159</v>
      </c>
      <c r="D107" s="1">
        <f>D108</f>
        <v>83</v>
      </c>
    </row>
    <row r="108" spans="1:4" ht="33" customHeight="1">
      <c r="A108" s="29" t="s">
        <v>267</v>
      </c>
      <c r="B108" s="26" t="s">
        <v>266</v>
      </c>
      <c r="C108" s="26" t="s">
        <v>161</v>
      </c>
      <c r="D108" s="1">
        <v>83</v>
      </c>
    </row>
    <row r="109" spans="1:4" ht="30" customHeight="1">
      <c r="A109" s="29" t="s">
        <v>268</v>
      </c>
      <c r="B109" s="26" t="s">
        <v>269</v>
      </c>
      <c r="C109" s="25" t="s">
        <v>159</v>
      </c>
      <c r="D109" s="1">
        <f>D110</f>
        <v>36</v>
      </c>
    </row>
    <row r="110" spans="1:4" ht="33" customHeight="1">
      <c r="A110" s="29" t="s">
        <v>270</v>
      </c>
      <c r="B110" s="26" t="s">
        <v>269</v>
      </c>
      <c r="C110" s="26" t="s">
        <v>161</v>
      </c>
      <c r="D110" s="1">
        <v>36</v>
      </c>
    </row>
    <row r="111" spans="1:4" ht="30" customHeight="1">
      <c r="A111" s="29" t="s">
        <v>271</v>
      </c>
      <c r="B111" s="26" t="s">
        <v>272</v>
      </c>
      <c r="C111" s="25" t="s">
        <v>159</v>
      </c>
      <c r="D111" s="1">
        <f>D112</f>
        <v>25</v>
      </c>
    </row>
    <row r="112" spans="1:4" ht="33" customHeight="1">
      <c r="A112" s="29" t="s">
        <v>273</v>
      </c>
      <c r="B112" s="26" t="s">
        <v>272</v>
      </c>
      <c r="C112" s="26" t="s">
        <v>161</v>
      </c>
      <c r="D112" s="1">
        <v>25</v>
      </c>
    </row>
    <row r="113" spans="1:4" ht="30" customHeight="1">
      <c r="A113" s="29" t="s">
        <v>274</v>
      </c>
      <c r="B113" s="26" t="s">
        <v>275</v>
      </c>
      <c r="C113" s="25" t="s">
        <v>159</v>
      </c>
      <c r="D113" s="1">
        <f>D114</f>
        <v>35</v>
      </c>
    </row>
    <row r="114" spans="1:4" ht="32.25" customHeight="1">
      <c r="A114" s="29" t="s">
        <v>276</v>
      </c>
      <c r="B114" s="26" t="s">
        <v>275</v>
      </c>
      <c r="C114" s="26" t="s">
        <v>161</v>
      </c>
      <c r="D114" s="1">
        <v>35</v>
      </c>
    </row>
    <row r="115" spans="1:4" ht="31.2" customHeight="1">
      <c r="A115" s="29" t="s">
        <v>277</v>
      </c>
      <c r="B115" s="26" t="s">
        <v>278</v>
      </c>
      <c r="C115" s="25" t="s">
        <v>159</v>
      </c>
      <c r="D115" s="1">
        <f>SUM(D116:D118)</f>
        <v>4023.6</v>
      </c>
    </row>
    <row r="116" spans="1:4" ht="34.200000000000003" customHeight="1">
      <c r="A116" s="29" t="s">
        <v>279</v>
      </c>
      <c r="B116" s="26" t="s">
        <v>278</v>
      </c>
      <c r="C116" s="26" t="s">
        <v>161</v>
      </c>
      <c r="D116" s="1">
        <v>3200</v>
      </c>
    </row>
    <row r="117" spans="1:4" ht="29.4" customHeight="1">
      <c r="A117" s="29" t="s">
        <v>280</v>
      </c>
      <c r="B117" s="26" t="s">
        <v>278</v>
      </c>
      <c r="C117" s="26" t="s">
        <v>205</v>
      </c>
      <c r="D117" s="1">
        <v>823.6</v>
      </c>
    </row>
    <row r="118" spans="1:4" ht="33" hidden="1" customHeight="1">
      <c r="A118" s="29" t="s">
        <v>281</v>
      </c>
      <c r="B118" s="26" t="s">
        <v>278</v>
      </c>
      <c r="C118" s="26" t="s">
        <v>102</v>
      </c>
      <c r="D118" s="1">
        <v>0</v>
      </c>
    </row>
    <row r="119" spans="1:4" ht="32.25" customHeight="1">
      <c r="A119" s="48"/>
      <c r="B119" s="49" t="s">
        <v>159</v>
      </c>
      <c r="C119" s="50" t="s">
        <v>161</v>
      </c>
      <c r="D119" s="43">
        <f>D14+D19+D23+D27+D32+D37+D42+D47+D50+D54+D58+D61+D66+D69+D71+D74+D79+D84+D92+D94+D96+D98+D100+D102+D104+D106+D108+D110+D112+D114+D116</f>
        <v>24367.300000000003</v>
      </c>
    </row>
    <row r="120" spans="1:4" ht="30" customHeight="1">
      <c r="A120" s="7"/>
      <c r="B120" s="29" t="s">
        <v>282</v>
      </c>
      <c r="C120" s="26" t="s">
        <v>161</v>
      </c>
      <c r="D120" s="1">
        <v>24367.3</v>
      </c>
    </row>
    <row r="121" spans="1:4" ht="31.95" customHeight="1">
      <c r="A121" s="48"/>
      <c r="B121" s="49" t="s">
        <v>159</v>
      </c>
      <c r="C121" s="50" t="s">
        <v>205</v>
      </c>
      <c r="D121" s="43">
        <f>D62+D67+D75+D80+D85+D117</f>
        <v>3461.7</v>
      </c>
    </row>
    <row r="122" spans="1:4" ht="28.95" customHeight="1">
      <c r="A122" s="48"/>
      <c r="B122" s="49" t="s">
        <v>159</v>
      </c>
      <c r="C122" s="50" t="s">
        <v>100</v>
      </c>
      <c r="D122" s="43">
        <f>D15+D20+D24+D28+D33+D38+D43+D86</f>
        <v>5510.1</v>
      </c>
    </row>
    <row r="123" spans="1:4" ht="34.200000000000003" customHeight="1">
      <c r="A123" s="48"/>
      <c r="B123" s="49" t="s">
        <v>159</v>
      </c>
      <c r="C123" s="50" t="s">
        <v>237</v>
      </c>
      <c r="D123" s="43">
        <f>D56+D64+D88</f>
        <v>6284.3</v>
      </c>
    </row>
    <row r="124" spans="1:4" ht="18.75" customHeight="1">
      <c r="A124" s="48"/>
      <c r="B124" s="49" t="s">
        <v>159</v>
      </c>
      <c r="C124" s="50" t="s">
        <v>102</v>
      </c>
      <c r="D124" s="43">
        <f>D17+D30+D35+D40+D45+D51+D72+D77+D82+D87+D118</f>
        <v>2163.9</v>
      </c>
    </row>
    <row r="125" spans="1:4" ht="30" customHeight="1">
      <c r="A125" s="48"/>
      <c r="B125" s="49" t="s">
        <v>159</v>
      </c>
      <c r="C125" s="50" t="s">
        <v>162</v>
      </c>
      <c r="D125" s="43">
        <f>D16+D21+D25+D29+D34+D39+D44+D48+D52+D55+D59+D63+D76+D81+D89</f>
        <v>1528.6</v>
      </c>
    </row>
    <row r="126" spans="1:4" ht="21.75" customHeight="1">
      <c r="A126" s="48"/>
      <c r="B126" s="49" t="s">
        <v>159</v>
      </c>
      <c r="C126" s="51" t="s">
        <v>240</v>
      </c>
      <c r="D126" s="43">
        <f>D90</f>
        <v>1000</v>
      </c>
    </row>
    <row r="127" spans="1:4" ht="21.75" customHeight="1">
      <c r="A127" s="7"/>
      <c r="B127" s="29" t="s">
        <v>282</v>
      </c>
      <c r="C127" s="25" t="s">
        <v>240</v>
      </c>
      <c r="D127" s="1">
        <v>938.9</v>
      </c>
    </row>
    <row r="128" spans="1:4" ht="21" customHeight="1">
      <c r="A128" s="52"/>
      <c r="B128" s="53" t="s">
        <v>159</v>
      </c>
      <c r="C128" s="52"/>
      <c r="D128" s="44">
        <f>D119+D121+D122+D123+D124+D125+D126</f>
        <v>44315.900000000009</v>
      </c>
    </row>
    <row r="129" spans="1:4" ht="23.25" customHeight="1">
      <c r="A129" s="31"/>
      <c r="B129" s="29" t="s">
        <v>282</v>
      </c>
      <c r="C129" s="7"/>
      <c r="D129" s="1">
        <v>44254.8</v>
      </c>
    </row>
    <row r="130" spans="1:4" ht="14.25" customHeight="1">
      <c r="C130" s="2" t="s">
        <v>283</v>
      </c>
    </row>
    <row r="131" spans="1:4" ht="14.25" customHeight="1">
      <c r="D131" s="3"/>
    </row>
    <row r="132" spans="1:4" ht="14.25" customHeight="1">
      <c r="D132" s="3"/>
    </row>
    <row r="136" spans="1:4" ht="14.25" customHeight="1">
      <c r="D136" s="3"/>
    </row>
  </sheetData>
  <autoFilter ref="A12:D131" xr:uid="{3EB458EF-E783-4F63-A96D-2D825FCCBBAB}"/>
  <mergeCells count="6">
    <mergeCell ref="B5:D5"/>
    <mergeCell ref="B6:D6"/>
    <mergeCell ref="A9:A11"/>
    <mergeCell ref="B9:B11"/>
    <mergeCell ref="C9:C11"/>
    <mergeCell ref="D9:D11"/>
  </mergeCells>
  <conditionalFormatting sqref="D13">
    <cfRule type="cellIs" dxfId="0" priority="14" stopIfTrue="1" operator="equal">
      <formula>0</formula>
    </cfRule>
  </conditionalFormatting>
  <pageMargins left="0.39370078740157483" right="0" top="0.78740157480314965" bottom="0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4AA0A-A860-4DCB-805A-CE5819392397}">
  <dimension ref="A1:C64"/>
  <sheetViews>
    <sheetView tabSelected="1" topLeftCell="A49" zoomScale="85" zoomScaleNormal="85" workbookViewId="0">
      <selection activeCell="K65" sqref="K65"/>
    </sheetView>
  </sheetViews>
  <sheetFormatPr defaultColWidth="8.88671875" defaultRowHeight="14.25" customHeight="1"/>
  <cols>
    <col min="1" max="1" width="7.33203125" style="8" customWidth="1"/>
    <col min="2" max="2" width="61.44140625" style="8" customWidth="1"/>
    <col min="3" max="3" width="16.5546875" style="8" customWidth="1"/>
    <col min="4" max="16384" width="8.88671875" style="8"/>
  </cols>
  <sheetData>
    <row r="1" spans="1:3" ht="14.25" customHeight="1">
      <c r="C1" s="2" t="s">
        <v>343</v>
      </c>
    </row>
    <row r="2" spans="1:3" ht="14.25" customHeight="1">
      <c r="C2" s="2" t="s">
        <v>344</v>
      </c>
    </row>
    <row r="3" spans="1:3" ht="14.25" customHeight="1">
      <c r="C3" s="5" t="s">
        <v>284</v>
      </c>
    </row>
    <row r="5" spans="1:3" ht="14.25" customHeight="1">
      <c r="A5" s="40" t="s">
        <v>302</v>
      </c>
      <c r="B5" s="6"/>
      <c r="C5" s="6"/>
    </row>
    <row r="6" spans="1:3" ht="14.25" customHeight="1">
      <c r="A6" s="40" t="s">
        <v>285</v>
      </c>
      <c r="B6" s="6"/>
      <c r="C6" s="6"/>
    </row>
    <row r="7" spans="1:3" ht="14.25" customHeight="1">
      <c r="A7" s="6"/>
      <c r="B7" s="6"/>
      <c r="C7" s="6"/>
    </row>
    <row r="9" spans="1:3" ht="14.25" customHeight="1">
      <c r="A9" s="70" t="s">
        <v>2</v>
      </c>
      <c r="B9" s="71" t="s">
        <v>286</v>
      </c>
      <c r="C9" s="72" t="s">
        <v>296</v>
      </c>
    </row>
    <row r="10" spans="1:3" ht="14.25" customHeight="1">
      <c r="A10" s="70"/>
      <c r="B10" s="71"/>
      <c r="C10" s="73"/>
    </row>
    <row r="11" spans="1:3" ht="11.25" customHeight="1">
      <c r="A11" s="70"/>
      <c r="B11" s="71"/>
      <c r="C11" s="74"/>
    </row>
    <row r="12" spans="1:3" ht="10.5" customHeight="1">
      <c r="A12" s="9">
        <v>1</v>
      </c>
      <c r="B12" s="10">
        <v>2</v>
      </c>
      <c r="C12" s="10">
        <v>3</v>
      </c>
    </row>
    <row r="13" spans="1:3" ht="21" customHeight="1">
      <c r="A13" s="41" t="s">
        <v>5</v>
      </c>
      <c r="B13" s="42" t="s">
        <v>312</v>
      </c>
      <c r="C13" s="43">
        <f>C14+C15</f>
        <v>6723</v>
      </c>
    </row>
    <row r="14" spans="1:3" ht="18.600000000000001" customHeight="1">
      <c r="A14" s="21" t="s">
        <v>7</v>
      </c>
      <c r="B14" s="4" t="s">
        <v>231</v>
      </c>
      <c r="C14" s="22">
        <v>6534.5</v>
      </c>
    </row>
    <row r="15" spans="1:3" ht="18.600000000000001" customHeight="1">
      <c r="A15" s="21" t="s">
        <v>11</v>
      </c>
      <c r="B15" s="4" t="s">
        <v>198</v>
      </c>
      <c r="C15" s="22">
        <v>188.5</v>
      </c>
    </row>
    <row r="16" spans="1:3" ht="22.5" customHeight="1">
      <c r="A16" s="41" t="s">
        <v>164</v>
      </c>
      <c r="B16" s="42" t="s">
        <v>340</v>
      </c>
      <c r="C16" s="43">
        <f>C17+C19+C21+C23+C24+C25+C26+C27+C28+C29+C30+C31</f>
        <v>15811.200000000003</v>
      </c>
    </row>
    <row r="17" spans="1:3" ht="21.75" customHeight="1">
      <c r="A17" s="21" t="s">
        <v>24</v>
      </c>
      <c r="B17" s="4" t="s">
        <v>287</v>
      </c>
      <c r="C17" s="1">
        <v>3975.6</v>
      </c>
    </row>
    <row r="18" spans="1:3" ht="21.75" customHeight="1">
      <c r="A18" s="21" t="s">
        <v>26</v>
      </c>
      <c r="B18" s="4" t="s">
        <v>288</v>
      </c>
      <c r="C18" s="1">
        <v>1</v>
      </c>
    </row>
    <row r="19" spans="1:3" ht="21.75" customHeight="1">
      <c r="A19" s="21" t="s">
        <v>32</v>
      </c>
      <c r="B19" s="4" t="s">
        <v>165</v>
      </c>
      <c r="C19" s="1">
        <v>1487.9</v>
      </c>
    </row>
    <row r="20" spans="1:3" ht="21.75" customHeight="1">
      <c r="A20" s="21" t="s">
        <v>34</v>
      </c>
      <c r="B20" s="4" t="s">
        <v>288</v>
      </c>
      <c r="C20" s="1">
        <v>1</v>
      </c>
    </row>
    <row r="21" spans="1:3" ht="21.75" customHeight="1">
      <c r="A21" s="21" t="s">
        <v>46</v>
      </c>
      <c r="B21" s="4" t="s">
        <v>289</v>
      </c>
      <c r="C21" s="1">
        <v>1425.5</v>
      </c>
    </row>
    <row r="22" spans="1:3" ht="21.75" customHeight="1">
      <c r="A22" s="21" t="s">
        <v>327</v>
      </c>
      <c r="B22" s="4" t="s">
        <v>288</v>
      </c>
      <c r="C22" s="1">
        <v>1</v>
      </c>
    </row>
    <row r="23" spans="1:3" ht="21.75" customHeight="1">
      <c r="A23" s="21" t="s">
        <v>48</v>
      </c>
      <c r="B23" s="4" t="s">
        <v>167</v>
      </c>
      <c r="C23" s="1">
        <v>2255.1999999999998</v>
      </c>
    </row>
    <row r="24" spans="1:3" ht="21.75" customHeight="1">
      <c r="A24" s="21" t="s">
        <v>290</v>
      </c>
      <c r="B24" s="4" t="s">
        <v>172</v>
      </c>
      <c r="C24" s="1">
        <v>656.9</v>
      </c>
    </row>
    <row r="25" spans="1:3" ht="21.75" customHeight="1">
      <c r="A25" s="21" t="s">
        <v>291</v>
      </c>
      <c r="B25" s="4" t="s">
        <v>177</v>
      </c>
      <c r="C25" s="1">
        <v>251.9</v>
      </c>
    </row>
    <row r="26" spans="1:3" ht="21.75" customHeight="1">
      <c r="A26" s="21" t="s">
        <v>328</v>
      </c>
      <c r="B26" s="18" t="s">
        <v>179</v>
      </c>
      <c r="C26" s="1">
        <v>1353.1</v>
      </c>
    </row>
    <row r="27" spans="1:3" ht="21.75" customHeight="1">
      <c r="A27" s="21" t="s">
        <v>329</v>
      </c>
      <c r="B27" s="4" t="s">
        <v>231</v>
      </c>
      <c r="C27" s="22">
        <v>1301.5</v>
      </c>
    </row>
    <row r="28" spans="1:3" ht="21.75" customHeight="1">
      <c r="A28" s="21" t="s">
        <v>330</v>
      </c>
      <c r="B28" s="30" t="s">
        <v>185</v>
      </c>
      <c r="C28" s="1">
        <v>1191.5999999999999</v>
      </c>
    </row>
    <row r="29" spans="1:3" ht="21.75" customHeight="1">
      <c r="A29" s="21" t="s">
        <v>331</v>
      </c>
      <c r="B29" s="26" t="s">
        <v>189</v>
      </c>
      <c r="C29" s="1">
        <v>966.2</v>
      </c>
    </row>
    <row r="30" spans="1:3" ht="21.75" customHeight="1">
      <c r="A30" s="21" t="s">
        <v>332</v>
      </c>
      <c r="B30" s="26" t="s">
        <v>194</v>
      </c>
      <c r="C30" s="1">
        <v>533.6</v>
      </c>
    </row>
    <row r="31" spans="1:3" ht="20.25" customHeight="1">
      <c r="A31" s="21" t="s">
        <v>333</v>
      </c>
      <c r="B31" s="26" t="s">
        <v>198</v>
      </c>
      <c r="C31" s="1">
        <v>412.2</v>
      </c>
    </row>
    <row r="32" spans="1:3" ht="23.4" customHeight="1">
      <c r="A32" s="41" t="s">
        <v>50</v>
      </c>
      <c r="B32" s="42" t="s">
        <v>311</v>
      </c>
      <c r="C32" s="43">
        <f>SUM(C33:C38)</f>
        <v>12270</v>
      </c>
    </row>
    <row r="33" spans="1:3" ht="20.399999999999999" customHeight="1">
      <c r="A33" s="21" t="s">
        <v>52</v>
      </c>
      <c r="B33" s="4" t="s">
        <v>202</v>
      </c>
      <c r="C33" s="1">
        <v>434.2</v>
      </c>
    </row>
    <row r="34" spans="1:3" ht="19.95" customHeight="1">
      <c r="A34" s="21" t="s">
        <v>99</v>
      </c>
      <c r="B34" s="4" t="s">
        <v>215</v>
      </c>
      <c r="C34" s="1">
        <v>1108.8</v>
      </c>
    </row>
    <row r="35" spans="1:3" ht="19.2" customHeight="1">
      <c r="A35" s="21" t="s">
        <v>101</v>
      </c>
      <c r="B35" s="4" t="s">
        <v>219</v>
      </c>
      <c r="C35" s="1">
        <v>665.1</v>
      </c>
    </row>
    <row r="36" spans="1:3" ht="19.2" customHeight="1">
      <c r="A36" s="21" t="s">
        <v>132</v>
      </c>
      <c r="B36" s="4" t="s">
        <v>225</v>
      </c>
      <c r="C36" s="1">
        <v>1360.4</v>
      </c>
    </row>
    <row r="37" spans="1:3" ht="21" customHeight="1">
      <c r="A37" s="21" t="s">
        <v>337</v>
      </c>
      <c r="B37" s="4" t="s">
        <v>231</v>
      </c>
      <c r="C37" s="1">
        <v>4677.8999999999996</v>
      </c>
    </row>
    <row r="38" spans="1:3" ht="28.2" customHeight="1">
      <c r="A38" s="21" t="s">
        <v>338</v>
      </c>
      <c r="B38" s="4" t="s">
        <v>278</v>
      </c>
      <c r="C38" s="1">
        <v>4023.6</v>
      </c>
    </row>
    <row r="39" spans="1:3" ht="24" customHeight="1">
      <c r="A39" s="20" t="s">
        <v>137</v>
      </c>
      <c r="B39" s="42" t="s">
        <v>313</v>
      </c>
      <c r="C39" s="43">
        <f>C40+C41+C42+C46+C47+C48+C49+C50+C51+C52+C53+C54+C55+C56+C57</f>
        <v>9511.7000000000007</v>
      </c>
    </row>
    <row r="40" spans="1:3" ht="23.25" customHeight="1">
      <c r="A40" s="21" t="s">
        <v>168</v>
      </c>
      <c r="B40" s="4" t="s">
        <v>208</v>
      </c>
      <c r="C40" s="1">
        <v>1069.5</v>
      </c>
    </row>
    <row r="41" spans="1:3" ht="23.25" customHeight="1">
      <c r="A41" s="21" t="s">
        <v>169</v>
      </c>
      <c r="B41" s="4" t="s">
        <v>212</v>
      </c>
      <c r="C41" s="1">
        <v>125</v>
      </c>
    </row>
    <row r="42" spans="1:3" ht="23.25" customHeight="1">
      <c r="A42" s="21" t="s">
        <v>170</v>
      </c>
      <c r="B42" s="4" t="s">
        <v>231</v>
      </c>
      <c r="C42" s="1">
        <v>7141.2</v>
      </c>
    </row>
    <row r="43" spans="1:3" ht="23.25" customHeight="1">
      <c r="A43" s="21" t="s">
        <v>314</v>
      </c>
      <c r="B43" s="4" t="s">
        <v>292</v>
      </c>
      <c r="C43" s="1">
        <v>321.8</v>
      </c>
    </row>
    <row r="44" spans="1:3" ht="18.600000000000001" customHeight="1">
      <c r="A44" s="21" t="s">
        <v>315</v>
      </c>
      <c r="B44" s="4" t="s">
        <v>293</v>
      </c>
      <c r="C44" s="1">
        <v>58</v>
      </c>
    </row>
    <row r="45" spans="1:3" ht="18.600000000000001" customHeight="1">
      <c r="A45" s="21" t="s">
        <v>334</v>
      </c>
      <c r="B45" s="4" t="s">
        <v>335</v>
      </c>
      <c r="C45" s="1">
        <v>170</v>
      </c>
    </row>
    <row r="46" spans="1:3" ht="23.25" customHeight="1">
      <c r="A46" s="21" t="s">
        <v>171</v>
      </c>
      <c r="B46" s="4" t="s">
        <v>242</v>
      </c>
      <c r="C46" s="1">
        <v>44</v>
      </c>
    </row>
    <row r="47" spans="1:3" ht="23.25" customHeight="1">
      <c r="A47" s="21" t="s">
        <v>316</v>
      </c>
      <c r="B47" s="4" t="s">
        <v>245</v>
      </c>
      <c r="C47" s="1">
        <v>75</v>
      </c>
    </row>
    <row r="48" spans="1:3" ht="23.25" customHeight="1">
      <c r="A48" s="21" t="s">
        <v>317</v>
      </c>
      <c r="B48" s="4" t="s">
        <v>248</v>
      </c>
      <c r="C48" s="1">
        <v>80</v>
      </c>
    </row>
    <row r="49" spans="1:3" ht="23.25" customHeight="1">
      <c r="A49" s="21" t="s">
        <v>318</v>
      </c>
      <c r="B49" s="4" t="s">
        <v>251</v>
      </c>
      <c r="C49" s="1">
        <v>44</v>
      </c>
    </row>
    <row r="50" spans="1:3" ht="28.5" customHeight="1">
      <c r="A50" s="21" t="s">
        <v>319</v>
      </c>
      <c r="B50" s="4" t="s">
        <v>254</v>
      </c>
      <c r="C50" s="1">
        <v>600</v>
      </c>
    </row>
    <row r="51" spans="1:3" ht="23.25" customHeight="1">
      <c r="A51" s="21" t="s">
        <v>320</v>
      </c>
      <c r="B51" s="4" t="s">
        <v>257</v>
      </c>
      <c r="C51" s="1">
        <v>39</v>
      </c>
    </row>
    <row r="52" spans="1:3" ht="23.25" customHeight="1">
      <c r="A52" s="21" t="s">
        <v>321</v>
      </c>
      <c r="B52" s="4" t="s">
        <v>260</v>
      </c>
      <c r="C52" s="1">
        <v>60</v>
      </c>
    </row>
    <row r="53" spans="1:3" ht="23.25" customHeight="1">
      <c r="A53" s="21" t="s">
        <v>322</v>
      </c>
      <c r="B53" s="4" t="s">
        <v>263</v>
      </c>
      <c r="C53" s="1">
        <v>55</v>
      </c>
    </row>
    <row r="54" spans="1:3" ht="30" customHeight="1">
      <c r="A54" s="21" t="s">
        <v>323</v>
      </c>
      <c r="B54" s="4" t="s">
        <v>266</v>
      </c>
      <c r="C54" s="1">
        <v>83</v>
      </c>
    </row>
    <row r="55" spans="1:3" ht="23.25" customHeight="1">
      <c r="A55" s="21" t="s">
        <v>324</v>
      </c>
      <c r="B55" s="4" t="s">
        <v>269</v>
      </c>
      <c r="C55" s="1">
        <v>36</v>
      </c>
    </row>
    <row r="56" spans="1:3" ht="23.25" customHeight="1">
      <c r="A56" s="21" t="s">
        <v>325</v>
      </c>
      <c r="B56" s="4" t="s">
        <v>272</v>
      </c>
      <c r="C56" s="1">
        <v>25</v>
      </c>
    </row>
    <row r="57" spans="1:3" ht="23.25" customHeight="1">
      <c r="A57" s="21" t="s">
        <v>326</v>
      </c>
      <c r="B57" s="4" t="s">
        <v>275</v>
      </c>
      <c r="C57" s="1">
        <v>35</v>
      </c>
    </row>
    <row r="58" spans="1:3" ht="20.399999999999999" customHeight="1">
      <c r="A58" s="45"/>
      <c r="B58" s="46" t="s">
        <v>159</v>
      </c>
      <c r="C58" s="47">
        <f>C13+C16+C32+C39</f>
        <v>44315.900000000009</v>
      </c>
    </row>
    <row r="59" spans="1:3" ht="16.5" customHeight="1">
      <c r="A59" s="7"/>
      <c r="B59" s="4" t="s">
        <v>282</v>
      </c>
      <c r="C59" s="1">
        <v>44254.8</v>
      </c>
    </row>
    <row r="60" spans="1:3" ht="14.25" customHeight="1">
      <c r="B60" s="8" t="s">
        <v>294</v>
      </c>
    </row>
    <row r="61" spans="1:3" ht="13.95" customHeight="1">
      <c r="C61" s="11"/>
    </row>
    <row r="62" spans="1:3" ht="14.25" customHeight="1">
      <c r="C62" s="11"/>
    </row>
    <row r="63" spans="1:3" ht="14.25" customHeight="1">
      <c r="C63" s="11"/>
    </row>
    <row r="64" spans="1:3" ht="14.25" customHeight="1">
      <c r="C64" s="11"/>
    </row>
  </sheetData>
  <autoFilter ref="A12:C61" xr:uid="{00000000-0009-0000-0000-000002000000}"/>
  <mergeCells count="3">
    <mergeCell ref="A9:A11"/>
    <mergeCell ref="B9:B11"/>
    <mergeCell ref="C9:C11"/>
  </mergeCells>
  <pageMargins left="0.78740157480314965" right="0.39370078740157483" top="0.78740157480314965" bottom="0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1 priedas pajamos </vt:lpstr>
      <vt:lpstr>2 priedas išlaidos</vt:lpstr>
      <vt:lpstr>3 priedas išlaidos </vt:lpstr>
      <vt:lpstr>'2 priedas išlaidos'!Print_Titles</vt:lpstr>
      <vt:lpstr>'3 priedas išlaidos '!Print_Titles</vt:lpstr>
    </vt:vector>
  </TitlesOfParts>
  <Manager/>
  <Company>Eksitonas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Irena</dc:creator>
  <cp:keywords/>
  <dc:description/>
  <cp:lastModifiedBy>Irena Valaikaitė</cp:lastModifiedBy>
  <cp:revision/>
  <cp:lastPrinted>2026-01-27T12:03:27Z</cp:lastPrinted>
  <dcterms:created xsi:type="dcterms:W3CDTF">2008-12-14T21:40:51Z</dcterms:created>
  <dcterms:modified xsi:type="dcterms:W3CDTF">2026-02-02T11:54:31Z</dcterms:modified>
  <cp:category/>
  <cp:contentStatus/>
</cp:coreProperties>
</file>