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gnalinalt-my.sharepoint.com/personal/irena_valaikaite_ignalina_lt/Documents/Darbalaukis/2025 metų biudžetas/"/>
    </mc:Choice>
  </mc:AlternateContent>
  <xr:revisionPtr revIDLastSave="64" documentId="14_{1780DAF7-E5E5-4490-9683-6DDB06E341EC}" xr6:coauthVersionLast="47" xr6:coauthVersionMax="47" xr10:uidLastSave="{F1024B1A-4C39-478F-AABF-CC8FEB21B57A}"/>
  <bookViews>
    <workbookView xWindow="-108" yWindow="-108" windowWidth="30936" windowHeight="16896" tabRatio="579" xr2:uid="{00000000-000D-0000-FFFF-FFFF00000000}"/>
  </bookViews>
  <sheets>
    <sheet name="1 lentelė" sheetId="23" r:id="rId1"/>
    <sheet name="2 lentelė" sheetId="31" r:id="rId2"/>
    <sheet name="3 lentelė " sheetId="29" r:id="rId3"/>
  </sheets>
  <calcPr calcId="191029"/>
</workbook>
</file>

<file path=xl/calcChain.xml><?xml version="1.0" encoding="utf-8"?>
<calcChain xmlns="http://schemas.openxmlformats.org/spreadsheetml/2006/main">
  <c r="AB19" i="23" l="1"/>
  <c r="V17" i="31" l="1"/>
  <c r="U17" i="31"/>
  <c r="T17" i="31"/>
  <c r="S17" i="31"/>
  <c r="R17" i="31"/>
  <c r="Q17" i="31"/>
  <c r="P17" i="31"/>
  <c r="O17" i="31"/>
  <c r="N17" i="31"/>
  <c r="L17" i="31"/>
  <c r="K17" i="31"/>
  <c r="J17" i="31"/>
  <c r="I17" i="31"/>
  <c r="G17" i="31"/>
  <c r="E17" i="31"/>
  <c r="D17" i="31"/>
  <c r="C17" i="31"/>
  <c r="W16" i="31"/>
  <c r="X16" i="31" s="1"/>
  <c r="Z16" i="31" s="1"/>
  <c r="W15" i="31"/>
  <c r="X15" i="31" s="1"/>
  <c r="Z15" i="31" s="1"/>
  <c r="W14" i="31"/>
  <c r="X14" i="31" s="1"/>
  <c r="Z14" i="31" s="1"/>
  <c r="W13" i="31"/>
  <c r="X13" i="31" s="1"/>
  <c r="Z13" i="31" s="1"/>
  <c r="W12" i="31"/>
  <c r="X12" i="31" s="1"/>
  <c r="M12" i="31"/>
  <c r="H12" i="31"/>
  <c r="F12" i="31"/>
  <c r="X11" i="31"/>
  <c r="W11" i="31"/>
  <c r="M11" i="31"/>
  <c r="Y11" i="31" s="1"/>
  <c r="H11" i="31"/>
  <c r="F11" i="31"/>
  <c r="Z11" i="31" s="1"/>
  <c r="W10" i="31"/>
  <c r="X10" i="31" s="1"/>
  <c r="M10" i="31"/>
  <c r="H10" i="31"/>
  <c r="F10" i="31"/>
  <c r="Z10" i="31" s="1"/>
  <c r="X9" i="31"/>
  <c r="W9" i="31"/>
  <c r="M9" i="31"/>
  <c r="Y9" i="31" s="1"/>
  <c r="H9" i="31"/>
  <c r="H17" i="31" s="1"/>
  <c r="F9" i="31"/>
  <c r="F17" i="31" s="1"/>
  <c r="X17" i="31" l="1"/>
  <c r="Z12" i="31"/>
  <c r="Z9" i="31"/>
  <c r="Z17" i="31" s="1"/>
  <c r="Y10" i="31"/>
  <c r="Y17" i="31" s="1"/>
  <c r="Y12" i="31"/>
  <c r="Y13" i="31"/>
  <c r="Y14" i="31"/>
  <c r="Y15" i="31"/>
  <c r="Y16" i="31"/>
  <c r="M17" i="31"/>
  <c r="W17" i="31"/>
  <c r="C17" i="29" l="1"/>
  <c r="E17" i="29"/>
  <c r="M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O19" i="23"/>
  <c r="N19" i="23"/>
  <c r="L19" i="23"/>
  <c r="K19" i="23"/>
  <c r="J19" i="23"/>
  <c r="I19" i="23"/>
  <c r="H19" i="23"/>
  <c r="G19" i="23"/>
  <c r="F19" i="23"/>
  <c r="E19" i="23"/>
  <c r="D19" i="23"/>
  <c r="C19" i="23"/>
  <c r="AB18" i="23"/>
  <c r="AB17" i="23"/>
  <c r="AB16" i="23"/>
  <c r="AB15" i="23"/>
  <c r="AB14" i="23"/>
  <c r="AB13" i="23"/>
  <c r="AB12" i="23"/>
  <c r="AB11" i="23"/>
  <c r="AB10" i="23"/>
  <c r="AB9" i="23"/>
  <c r="AB8" i="23"/>
  <c r="AB7" i="23"/>
  <c r="R13" i="29"/>
  <c r="D17" i="29"/>
  <c r="F17" i="29"/>
  <c r="G17" i="29"/>
  <c r="H17" i="29"/>
  <c r="I17" i="29"/>
  <c r="J17" i="29"/>
  <c r="K17" i="29"/>
  <c r="L17" i="29"/>
  <c r="M17" i="29"/>
  <c r="N17" i="29"/>
  <c r="O17" i="29"/>
  <c r="P17" i="29"/>
  <c r="Q17" i="29"/>
  <c r="R14" i="29"/>
  <c r="R8" i="29"/>
  <c r="R9" i="29"/>
  <c r="R10" i="29"/>
  <c r="R11" i="29"/>
  <c r="R12" i="29"/>
  <c r="R7" i="29"/>
  <c r="R16" i="29"/>
  <c r="R15" i="29"/>
  <c r="R17" i="29" l="1"/>
</calcChain>
</file>

<file path=xl/sharedStrings.xml><?xml version="1.0" encoding="utf-8"?>
<sst xmlns="http://schemas.openxmlformats.org/spreadsheetml/2006/main" count="141" uniqueCount="102">
  <si>
    <t>1.</t>
  </si>
  <si>
    <t>2.</t>
  </si>
  <si>
    <t>3.</t>
  </si>
  <si>
    <t>4.</t>
  </si>
  <si>
    <t>5.</t>
  </si>
  <si>
    <t>6.</t>
  </si>
  <si>
    <t>Eil. Nr.</t>
  </si>
  <si>
    <t xml:space="preserve">Melioracijai </t>
  </si>
  <si>
    <t>Iš jų darbo užmokesčiui</t>
  </si>
  <si>
    <t>Iš viso</t>
  </si>
  <si>
    <t>4.1.</t>
  </si>
  <si>
    <t>5.1.</t>
  </si>
  <si>
    <t>6.1.</t>
  </si>
  <si>
    <t>Asignavimų valdytojo įstaigos pavadinimas</t>
  </si>
  <si>
    <t>Ignalinos rajono savivaldybės administracija</t>
  </si>
  <si>
    <t>Didžiasalio "Ryto" gimnazija</t>
  </si>
  <si>
    <t>Didžiasalio  vaikų globos ir socialinės paramos šeimai centras</t>
  </si>
  <si>
    <t>Naujojo Daugėliškio vaikų globos namai</t>
  </si>
  <si>
    <t>Dūkšto  globos namai</t>
  </si>
  <si>
    <t>Ignalinos rajono priešgaisrinė tarnyba</t>
  </si>
  <si>
    <t>Ignalinos rajono savivaldybės visuomenės sveikatos biuras</t>
  </si>
  <si>
    <t>Neveiksnių asmenų būklės pežiūrėjimui užtikrinti</t>
  </si>
  <si>
    <t>1 lentelė</t>
  </si>
  <si>
    <t>Tūkst. eurų</t>
  </si>
  <si>
    <t xml:space="preserve">Ignalinos rajono savivaldybės administracijos Socialinės paramos ir kaimo reikalų skyrius </t>
  </si>
  <si>
    <t>Pirminės teisinės pagalbos funkcijai atlikti</t>
  </si>
  <si>
    <t>Civilinės būklės aktų registravimo funkcijai atlikti</t>
  </si>
  <si>
    <t>Žemės ūkio funkcijoms atlikti</t>
  </si>
  <si>
    <t>Savivaldybėms priskirtiems archyviniams dokumentams tvarkyti</t>
  </si>
  <si>
    <t>Socialinėms išmokoms ir kompensacijoms skaičiuoti ir mokėti</t>
  </si>
  <si>
    <t>Būsto nuomos mokesčio daliai kompensuoti</t>
  </si>
  <si>
    <t>Savivaldybių patvirtintoms užimtumo didinimo programoms įgyvendinti</t>
  </si>
  <si>
    <t>Gyventojų registro tvarkymo  ir duomenų teikimo valstybės registrams funkcijai atlikti</t>
  </si>
  <si>
    <t>Priešgaisrinės saugos funkcijai atlikti</t>
  </si>
  <si>
    <t>Civilinės saugos funkcijai atlikti</t>
  </si>
  <si>
    <t>Socialinei paramai mokiniams</t>
  </si>
  <si>
    <t>Socialinėms paslaugoms</t>
  </si>
  <si>
    <t>Duomenims suteiktos valstybės pagalbos ir nereikšmingos pagalbos registrui teikti</t>
  </si>
  <si>
    <t>Ignalinos rajono socialinių paslaugų centras</t>
  </si>
  <si>
    <t>Valstybinės kalbos vartojimo ir taisyklingumo kontrolės funkcijai atlikti</t>
  </si>
  <si>
    <t>Valstybės biudžeto lėšos akredituotai vaikų dienos socialinei priežiūrai organizuoti, teikti ir administruoti</t>
  </si>
  <si>
    <t>Valstybės biudžeto lėšos neformaliajam vaikų švietimui</t>
  </si>
  <si>
    <t>Kelių priežiūros ir plėtros programos lėšos vietinės reikšmės keliams ir gatvėms tiesti, rekonstruoti, taisyti (remontuoti), prižiūrėti ir saugaus eismo sąlygoms užtikrinti</t>
  </si>
  <si>
    <t>Ignalinos r. Vidiškių gimnazija</t>
  </si>
  <si>
    <t>Ignalinos r. Didžiasalio „Ryto“ gimnazija</t>
  </si>
  <si>
    <t>Ignalinos  „Šaltinėlio“ mokykla</t>
  </si>
  <si>
    <t>Ignalinos rajono savivaldybės viešoji biblioteka</t>
  </si>
  <si>
    <t>Valstybės biudžeto lėšos savivaldybių viešosioms bibliotekoms dokumentams įsigyti</t>
  </si>
  <si>
    <t>7.</t>
  </si>
  <si>
    <t>8.</t>
  </si>
  <si>
    <t>__________________________________________</t>
  </si>
  <si>
    <t>Ignalinos rajono švietimo ir sporto paslaugų centras</t>
  </si>
  <si>
    <t>2 lentelė</t>
  </si>
  <si>
    <t>Lėšos ugdymo planui įgyvendinti</t>
  </si>
  <si>
    <t>Vadovėliams ir kitoms mokymo priemonėms</t>
  </si>
  <si>
    <t>Mokinių pažintinei veiklai ir profesiniam orientavimui</t>
  </si>
  <si>
    <t>Mokytojų ir kitų ugdymo procese dalyvaujančių asmenų kvalifikacijai tobulinti</t>
  </si>
  <si>
    <t>Mokyklai apskaičiuotos mokymo lėšos</t>
  </si>
  <si>
    <t>Ugdymo procesui organizuoti ir valdyti</t>
  </si>
  <si>
    <t>Švietimo pagalbai</t>
  </si>
  <si>
    <t>Formalųjį švietimą papildančioms programoms finansuoti</t>
  </si>
  <si>
    <t>Skaitmeninio ugdymo plėtrai</t>
  </si>
  <si>
    <t>Ugdymo finansavimo poreikių skirtumams sumažinti</t>
  </si>
  <si>
    <t>Savivaldybei apskaičiuotos mokymo lėšos</t>
  </si>
  <si>
    <t>Iš viso mokymo lėšos</t>
  </si>
  <si>
    <t>Ignalinos rajono švietimo pagalbos tarnyba</t>
  </si>
  <si>
    <t>Ignalinos Miko Petrausko  muzikos mokykla</t>
  </si>
  <si>
    <t>Ignalinos Česlovo Kudabos gimnazija</t>
  </si>
  <si>
    <t>Bibliotekų darbuotojams išlaikyti</t>
  </si>
  <si>
    <t>Dūkšto globos namai</t>
  </si>
  <si>
    <r>
      <t xml:space="preserve">Koordinuotai teikiamų </t>
    </r>
    <r>
      <rPr>
        <sz val="9"/>
        <color indexed="8"/>
        <rFont val="Times New Roman"/>
        <family val="1"/>
        <charset val="186"/>
      </rPr>
      <t>paslaugų vaikams nuo gimimo iki 18 metų (turintiems didelių ir labai didelių specialiųjų ugdymosi poreikių – iki 21 metų) ir vaiko atstovams pagal įstatymą koordinavimui finansuoti</t>
    </r>
  </si>
  <si>
    <t>Valstybės biudžeto lėšos būstams pritaikyti neįgaliesiems</t>
  </si>
  <si>
    <t>Valstybės biudžeto lėšos socialinių paslaugų šakos kolektyvinėje sutartyje nustatytiems įsipareigojimams įgyvendinti</t>
  </si>
  <si>
    <t xml:space="preserve"> Valstybės biudžeto lėšos kompleksinėms paslaugoms  šeimai organizuoti </t>
  </si>
  <si>
    <t>Valstybės biudžeto lėšos kompensacijoms už būsto suteikimą užsieniečiams, pasitraukusiems iš Ukrainos dėl Rusijos Federacijos karinių veiksmų Ukrainoje</t>
  </si>
  <si>
    <t>Valstybės biudžeto lėšos akredituotai socialinei reabilitacijai neįgaliesiems bendruomenėje organizuoti, teikti ir administruoti</t>
  </si>
  <si>
    <t>Jaunimo politikos įgyvendinimo funkcijai</t>
  </si>
  <si>
    <t>Visuomenės sveikatos priežiūros funkcijoms vykdyti</t>
  </si>
  <si>
    <t>Gyvenamosios vietos deklaravimo duomenų ir gyvenamosios vietos nedeklaravusių asmenų apskaitos duomenų tvarkymo funkcijai atlikti</t>
  </si>
  <si>
    <t>Erdvinių duomenų rinkinio tvarkymo funkcijai atlikti</t>
  </si>
  <si>
    <t>Mokymosi pagalbai</t>
  </si>
  <si>
    <t>Dalyvauti rengiant ir vykdant mobilizaciją, demobilizaciją, priimančiosios šalies paramą</t>
  </si>
  <si>
    <t>Valstybės biudžeto lėšos asmenų su negalia reikalų koordinavimo funkcijai atlikti</t>
  </si>
  <si>
    <t>3 lentelė</t>
  </si>
  <si>
    <t>Valstybės biudžeto lėšos bendruomeninei veiklai stiprinti</t>
  </si>
  <si>
    <t>Valstybės biudžeto lėšos profesiniam orientavimui</t>
  </si>
  <si>
    <t>Savivaldybių teritorijoje esančių miestų ir miestelių teritorijų ribose valstybinės žemės, perduotos Lietuvos Respublikos Vyriausybės nutarimu, patikėtinio funkcijai atlikti</t>
  </si>
  <si>
    <t>Valstybės biudžeto lėšos asmeninei pagalbai teikti ir administruoti</t>
  </si>
  <si>
    <t xml:space="preserve">Valstybės biudžeto lėšos socialinių paslaugų srities darbuotojų pareiginėms algoms didinti </t>
  </si>
  <si>
    <t>Aiškinamojo rašto prie 2025 metų biudžeto  projekto</t>
  </si>
  <si>
    <t>Mokinių skaičius</t>
  </si>
  <si>
    <t>Mokyklai skirta lėšų</t>
  </si>
  <si>
    <t>Lėšos švietimo pagalbai</t>
  </si>
  <si>
    <t>IKT diegti ir naudoti</t>
  </si>
  <si>
    <t>Mokymosi pasiekimų patikrinimas organizuoti ir vykdyti</t>
  </si>
  <si>
    <t>Pedagoginei -psichologinei pagalbai organizuoti</t>
  </si>
  <si>
    <t>Valstybės biudžeto lėšos vaikų, kuriems skirtas privalomas ugdymas pagal ikimokyklinio ugdymo programą, ugdymui, maitinimui ir vežiojimui</t>
  </si>
  <si>
    <t>2025 METŲ  KITOS  SPECIALIOS TIKSLINĖS DOTACIJOS PASKIRSTYMAS ASIGNAVIMŲ VALDYTOJŲ ĮSTAIGOMS</t>
  </si>
  <si>
    <t>2025 METŲ SPECIALIOS TIKSLINĖS DOTACIJOS UGDYMO REIKMĖMS FINANSUOTI PASKIRSTYMAS ASIGNAVIMŲ VALDYTOJAMS</t>
  </si>
  <si>
    <t>2025 METŲ SPECIALIOS TIKSLINĖS DOTACIJOS, SKIRTOS VALSTYBINĖMS (PERDUOTOMS SAVIVALDYBĖMS) FUNKCIJOMS VYKDYTI, PASKIRSTYMAS ASIGNAVIMŲ VALDYTOJAMS</t>
  </si>
  <si>
    <t>Asignavimų valdytojo  pavadinimas</t>
  </si>
  <si>
    <t>Asignavimų valdytojo pavadinimas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</si>
</sst>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>
    <font>
      <sz val="10"/>
      <name val="Arial"/>
      <charset val="186"/>
    </font>
    <font>
      <sz val="8"/>
      <name val="Arial"/>
      <family val="2"/>
      <charset val="186"/>
    </font>
    <font>
      <sz val="9"/>
      <name val="Times New Roman Baltic"/>
      <family val="1"/>
      <charset val="186"/>
    </font>
    <font>
      <b/>
      <sz val="12"/>
      <name val="Times New Roman Baltic"/>
      <family val="1"/>
      <charset val="186"/>
    </font>
    <font>
      <sz val="10"/>
      <name val="Times New Roman Baltic"/>
      <charset val="186"/>
    </font>
    <font>
      <sz val="9"/>
      <name val="Palemonas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Times New Roman Baltic"/>
      <family val="1"/>
      <charset val="186"/>
    </font>
    <font>
      <sz val="11"/>
      <color indexed="8"/>
      <name val="Calibri"/>
      <family val="2"/>
      <charset val="186"/>
    </font>
    <font>
      <sz val="10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Palemonas"/>
      <family val="1"/>
      <charset val="186"/>
    </font>
    <font>
      <b/>
      <sz val="10"/>
      <name val="Times New Roman Baltic"/>
      <charset val="186"/>
    </font>
    <font>
      <sz val="9"/>
      <color indexed="8"/>
      <name val="Times New Roman"/>
      <family val="1"/>
      <charset val="186"/>
    </font>
    <font>
      <b/>
      <sz val="9"/>
      <name val="Times New Roman Baltic"/>
      <charset val="186"/>
    </font>
    <font>
      <sz val="9"/>
      <name val="Times New Roman Baltic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0">
    <xf numFmtId="0" fontId="0" fillId="0" borderId="0" xfId="0"/>
    <xf numFmtId="0" fontId="5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8" fillId="0" borderId="1" xfId="0" applyFont="1" applyBorder="1"/>
    <xf numFmtId="1" fontId="2" fillId="0" borderId="0" xfId="0" applyNumberFormat="1" applyFont="1"/>
    <xf numFmtId="164" fontId="8" fillId="0" borderId="1" xfId="0" applyNumberFormat="1" applyFont="1" applyBorder="1" applyAlignment="1">
      <alignment horizontal="center"/>
    </xf>
    <xf numFmtId="164" fontId="2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left" wrapText="1"/>
    </xf>
    <xf numFmtId="164" fontId="8" fillId="0" borderId="0" xfId="0" applyNumberFormat="1" applyFont="1"/>
    <xf numFmtId="164" fontId="8" fillId="0" borderId="0" xfId="0" applyNumberFormat="1" applyFont="1" applyAlignment="1">
      <alignment horizontal="center"/>
    </xf>
    <xf numFmtId="164" fontId="8" fillId="0" borderId="4" xfId="0" applyNumberFormat="1" applyFont="1" applyBorder="1"/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top"/>
    </xf>
    <xf numFmtId="1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16" fontId="2" fillId="0" borderId="1" xfId="0" applyNumberFormat="1" applyFont="1" applyBorder="1" applyAlignment="1">
      <alignment vertical="top"/>
    </xf>
    <xf numFmtId="164" fontId="8" fillId="0" borderId="1" xfId="0" applyNumberFormat="1" applyFont="1" applyBorder="1" applyAlignment="1">
      <alignment horizontal="right" vertical="center"/>
    </xf>
    <xf numFmtId="0" fontId="13" fillId="0" borderId="0" xfId="0" applyFont="1"/>
    <xf numFmtId="0" fontId="14" fillId="0" borderId="0" xfId="0" applyFont="1"/>
    <xf numFmtId="164" fontId="2" fillId="0" borderId="1" xfId="0" applyNumberFormat="1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textRotation="90" wrapText="1"/>
    </xf>
    <xf numFmtId="0" fontId="10" fillId="0" borderId="1" xfId="1" applyFont="1" applyBorder="1" applyAlignment="1">
      <alignment wrapText="1"/>
    </xf>
    <xf numFmtId="0" fontId="6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/>
    </xf>
    <xf numFmtId="164" fontId="16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/>
    <xf numFmtId="164" fontId="16" fillId="2" borderId="1" xfId="0" applyNumberFormat="1" applyFont="1" applyFill="1" applyBorder="1" applyAlignment="1">
      <alignment vertical="center"/>
    </xf>
    <xf numFmtId="164" fontId="1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12" fillId="0" borderId="1" xfId="0" applyFont="1" applyBorder="1"/>
    <xf numFmtId="0" fontId="15" fillId="0" borderId="1" xfId="0" applyFont="1" applyBorder="1" applyAlignment="1">
      <alignment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1" xfId="1" applyNumberFormat="1" applyFont="1" applyBorder="1" applyAlignment="1">
      <alignment wrapText="1"/>
    </xf>
    <xf numFmtId="0" fontId="12" fillId="0" borderId="1" xfId="1" applyFont="1" applyBorder="1" applyAlignment="1">
      <alignment wrapText="1"/>
    </xf>
    <xf numFmtId="0" fontId="20" fillId="0" borderId="0" xfId="0" applyFont="1"/>
    <xf numFmtId="0" fontId="12" fillId="0" borderId="1" xfId="1" applyFont="1" applyBorder="1" applyAlignment="1">
      <alignment horizontal="center" vertical="center" wrapText="1"/>
    </xf>
    <xf numFmtId="164" fontId="12" fillId="0" borderId="1" xfId="1" applyNumberFormat="1" applyFont="1" applyBorder="1" applyAlignment="1">
      <alignment vertical="center" wrapText="1"/>
    </xf>
    <xf numFmtId="0" fontId="21" fillId="0" borderId="1" xfId="1" applyFont="1" applyBorder="1" applyAlignment="1">
      <alignment wrapText="1"/>
    </xf>
    <xf numFmtId="164" fontId="8" fillId="0" borderId="1" xfId="0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wrapText="1"/>
    </xf>
    <xf numFmtId="164" fontId="19" fillId="0" borderId="1" xfId="0" applyNumberFormat="1" applyFont="1" applyBorder="1" applyAlignment="1">
      <alignment horizontal="center"/>
    </xf>
    <xf numFmtId="0" fontId="16" fillId="3" borderId="1" xfId="0" applyFont="1" applyFill="1" applyBorder="1" applyAlignment="1">
      <alignment horizontal="left"/>
    </xf>
    <xf numFmtId="164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 vertical="center" textRotation="90" wrapText="1"/>
    </xf>
    <xf numFmtId="164" fontId="16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/>
    <xf numFmtId="164" fontId="12" fillId="0" borderId="1" xfId="1" applyNumberFormat="1" applyFont="1" applyBorder="1" applyAlignment="1">
      <alignment horizontal="center" wrapText="1"/>
    </xf>
    <xf numFmtId="0" fontId="6" fillId="3" borderId="1" xfId="0" applyFont="1" applyFill="1" applyBorder="1"/>
    <xf numFmtId="164" fontId="11" fillId="3" borderId="1" xfId="1" applyNumberFormat="1" applyFont="1" applyFill="1" applyBorder="1" applyAlignment="1">
      <alignment vertical="center" wrapText="1"/>
    </xf>
    <xf numFmtId="2" fontId="8" fillId="0" borderId="3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1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2" borderId="1" xfId="0" applyFont="1" applyFill="1" applyBorder="1"/>
    <xf numFmtId="164" fontId="11" fillId="2" borderId="1" xfId="1" applyNumberFormat="1" applyFont="1" applyFill="1" applyBorder="1" applyAlignment="1">
      <alignment vertical="center" wrapText="1"/>
    </xf>
    <xf numFmtId="164" fontId="11" fillId="2" borderId="1" xfId="0" applyNumberFormat="1" applyFont="1" applyFill="1" applyBorder="1"/>
    <xf numFmtId="0" fontId="12" fillId="2" borderId="1" xfId="0" applyFont="1" applyFill="1" applyBorder="1"/>
    <xf numFmtId="164" fontId="12" fillId="2" borderId="1" xfId="0" applyNumberFormat="1" applyFont="1" applyFill="1" applyBorder="1"/>
    <xf numFmtId="164" fontId="12" fillId="2" borderId="1" xfId="1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left" textRotation="90" wrapText="1"/>
    </xf>
    <xf numFmtId="0" fontId="12" fillId="0" borderId="2" xfId="0" applyFont="1" applyBorder="1" applyAlignment="1">
      <alignment horizontal="left" textRotation="90" wrapText="1"/>
    </xf>
    <xf numFmtId="0" fontId="12" fillId="0" borderId="3" xfId="0" applyFont="1" applyBorder="1" applyAlignment="1">
      <alignment horizontal="center" textRotation="90" wrapText="1"/>
    </xf>
    <xf numFmtId="0" fontId="12" fillId="0" borderId="2" xfId="0" applyFont="1" applyBorder="1" applyAlignment="1">
      <alignment horizontal="center" textRotation="90" wrapText="1"/>
    </xf>
    <xf numFmtId="0" fontId="11" fillId="3" borderId="3" xfId="0" applyFont="1" applyFill="1" applyBorder="1" applyAlignment="1">
      <alignment horizontal="center" textRotation="90" wrapText="1"/>
    </xf>
    <xf numFmtId="0" fontId="11" fillId="3" borderId="2" xfId="0" applyFont="1" applyFill="1" applyBorder="1" applyAlignment="1">
      <alignment horizontal="center" textRotation="90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center" textRotation="90" wrapText="1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</cellXfs>
  <cellStyles count="2">
    <cellStyle name="Įprastas" xfId="0" builtinId="0"/>
    <cellStyle name="Normal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3"/>
  <sheetViews>
    <sheetView tabSelected="1" zoomScaleNormal="100" workbookViewId="0">
      <selection activeCell="AB19" sqref="AB19"/>
    </sheetView>
  </sheetViews>
  <sheetFormatPr defaultColWidth="9.109375" defaultRowHeight="12"/>
  <cols>
    <col min="1" max="1" width="3.5546875" style="4" customWidth="1"/>
    <col min="2" max="2" width="22.5546875" style="4" customWidth="1"/>
    <col min="3" max="3" width="4.88671875" style="4" customWidth="1"/>
    <col min="4" max="4" width="5.109375" style="4" customWidth="1"/>
    <col min="5" max="5" width="6.6640625" style="4" customWidth="1"/>
    <col min="6" max="6" width="6.44140625" style="4" customWidth="1"/>
    <col min="7" max="7" width="5.5546875" style="4" customWidth="1"/>
    <col min="8" max="9" width="7" style="4" customWidth="1"/>
    <col min="10" max="10" width="5.88671875" style="4" customWidth="1"/>
    <col min="11" max="12" width="6.33203125" style="4" customWidth="1"/>
    <col min="13" max="14" width="5.88671875" style="4" customWidth="1"/>
    <col min="15" max="15" width="4.6640625" style="4" customWidth="1"/>
    <col min="16" max="16" width="5.6640625" style="4" customWidth="1"/>
    <col min="17" max="19" width="5.88671875" style="4" customWidth="1"/>
    <col min="20" max="20" width="6.6640625" style="4" customWidth="1"/>
    <col min="21" max="21" width="5.6640625" style="4" customWidth="1"/>
    <col min="22" max="22" width="5.88671875" style="4" customWidth="1"/>
    <col min="23" max="23" width="5.5546875" style="4" customWidth="1"/>
    <col min="24" max="24" width="6.5546875" style="4" customWidth="1"/>
    <col min="25" max="25" width="4.44140625" style="4" customWidth="1"/>
    <col min="26" max="26" width="6.5546875" style="4" customWidth="1"/>
    <col min="27" max="27" width="3.44140625" style="4" customWidth="1"/>
    <col min="28" max="28" width="7.6640625" style="4" customWidth="1"/>
    <col min="29" max="16384" width="9.109375" style="4"/>
  </cols>
  <sheetData>
    <row r="1" spans="1:35" ht="12.75" customHeight="1">
      <c r="S1" s="14"/>
      <c r="T1" s="14" t="s">
        <v>89</v>
      </c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</row>
    <row r="2" spans="1:35" ht="12.75" customHeight="1">
      <c r="S2" s="14"/>
      <c r="T2" s="14" t="s">
        <v>22</v>
      </c>
      <c r="U2"/>
      <c r="V2"/>
      <c r="W2"/>
      <c r="X2"/>
      <c r="Y2"/>
      <c r="Z2"/>
      <c r="AA2"/>
      <c r="AB2" s="5"/>
      <c r="AC2"/>
      <c r="AD2"/>
      <c r="AE2"/>
      <c r="AF2"/>
      <c r="AG2"/>
      <c r="AH2"/>
      <c r="AI2" s="5"/>
    </row>
    <row r="3" spans="1:35" ht="16.95" customHeight="1">
      <c r="T3"/>
      <c r="U3"/>
      <c r="V3"/>
      <c r="W3"/>
      <c r="X3"/>
      <c r="Y3"/>
      <c r="Z3"/>
      <c r="AA3"/>
      <c r="AB3" s="5"/>
      <c r="AC3"/>
      <c r="AD3"/>
      <c r="AE3"/>
      <c r="AF3"/>
      <c r="AG3"/>
      <c r="AH3"/>
      <c r="AI3" s="5"/>
    </row>
    <row r="4" spans="1:35" ht="27.6" customHeight="1">
      <c r="B4" s="75" t="s">
        <v>99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</row>
    <row r="5" spans="1:35" ht="11.4" customHeight="1">
      <c r="AB5" s="6" t="s">
        <v>23</v>
      </c>
    </row>
    <row r="6" spans="1:35" ht="289.95" customHeight="1">
      <c r="A6" s="7" t="s">
        <v>6</v>
      </c>
      <c r="B6" s="8" t="s">
        <v>100</v>
      </c>
      <c r="C6" s="19" t="s">
        <v>25</v>
      </c>
      <c r="D6" s="19" t="s">
        <v>26</v>
      </c>
      <c r="E6" s="19" t="s">
        <v>32</v>
      </c>
      <c r="F6" s="9" t="s">
        <v>27</v>
      </c>
      <c r="G6" s="9" t="s">
        <v>7</v>
      </c>
      <c r="H6" s="19" t="s">
        <v>86</v>
      </c>
      <c r="I6" s="19" t="s">
        <v>79</v>
      </c>
      <c r="J6" s="20" t="s">
        <v>28</v>
      </c>
      <c r="K6" s="19" t="s">
        <v>29</v>
      </c>
      <c r="L6" s="9" t="s">
        <v>35</v>
      </c>
      <c r="M6" s="9" t="s">
        <v>36</v>
      </c>
      <c r="N6" s="9" t="s">
        <v>76</v>
      </c>
      <c r="O6" s="9" t="s">
        <v>30</v>
      </c>
      <c r="P6" s="19" t="s">
        <v>31</v>
      </c>
      <c r="Q6" s="19" t="s">
        <v>81</v>
      </c>
      <c r="R6" s="19" t="s">
        <v>37</v>
      </c>
      <c r="S6" s="19" t="s">
        <v>78</v>
      </c>
      <c r="T6" s="9" t="s">
        <v>33</v>
      </c>
      <c r="U6" s="9" t="s">
        <v>34</v>
      </c>
      <c r="V6" s="19"/>
      <c r="W6" s="19" t="s">
        <v>39</v>
      </c>
      <c r="X6" s="19" t="s">
        <v>77</v>
      </c>
      <c r="Y6" s="9" t="s">
        <v>21</v>
      </c>
      <c r="Z6" s="19" t="s">
        <v>70</v>
      </c>
      <c r="AA6" s="19"/>
      <c r="AB6" s="33" t="s">
        <v>9</v>
      </c>
    </row>
    <row r="7" spans="1:35" ht="32.25" customHeight="1">
      <c r="A7" s="25" t="s">
        <v>0</v>
      </c>
      <c r="B7" s="2" t="s">
        <v>14</v>
      </c>
      <c r="C7" s="3">
        <v>2.84</v>
      </c>
      <c r="D7" s="3">
        <v>20.9</v>
      </c>
      <c r="E7" s="63">
        <v>0.24</v>
      </c>
      <c r="F7" s="3">
        <v>191</v>
      </c>
      <c r="G7" s="3">
        <v>155.30000000000001</v>
      </c>
      <c r="H7" s="3">
        <v>21.9</v>
      </c>
      <c r="I7" s="3">
        <v>4.9000000000000004</v>
      </c>
      <c r="J7" s="3">
        <v>19.100000000000001</v>
      </c>
      <c r="K7" s="3">
        <v>4.8</v>
      </c>
      <c r="L7" s="52">
        <v>10</v>
      </c>
      <c r="M7" s="52"/>
      <c r="N7" s="3">
        <v>18</v>
      </c>
      <c r="O7" s="3">
        <v>16.600000000000001</v>
      </c>
      <c r="P7" s="3">
        <v>80</v>
      </c>
      <c r="Q7" s="3">
        <v>15.9</v>
      </c>
      <c r="R7" s="3">
        <v>0.3</v>
      </c>
      <c r="S7" s="3">
        <v>1.5</v>
      </c>
      <c r="T7" s="3"/>
      <c r="U7" s="3">
        <v>51.6</v>
      </c>
      <c r="V7" s="3"/>
      <c r="W7" s="3">
        <v>9</v>
      </c>
      <c r="X7" s="3"/>
      <c r="Y7" s="3">
        <v>0.7</v>
      </c>
      <c r="Z7" s="3">
        <v>30.79</v>
      </c>
      <c r="AA7" s="3"/>
      <c r="AB7" s="38">
        <f>SUM(C7:AA7)</f>
        <v>655.36999999999989</v>
      </c>
    </row>
    <row r="8" spans="1:35" ht="48.6" customHeight="1">
      <c r="A8" s="27" t="s">
        <v>1</v>
      </c>
      <c r="B8" s="1" t="s">
        <v>24</v>
      </c>
      <c r="C8" s="29"/>
      <c r="D8" s="29"/>
      <c r="E8" s="29"/>
      <c r="F8" s="29"/>
      <c r="G8" s="29"/>
      <c r="H8" s="64"/>
      <c r="I8" s="64"/>
      <c r="J8" s="29"/>
      <c r="K8" s="29">
        <v>190</v>
      </c>
      <c r="L8" s="65">
        <v>351.5</v>
      </c>
      <c r="M8" s="66">
        <v>267.60000000000002</v>
      </c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38">
        <f t="shared" ref="AB8:AB17" si="0">SUM(C8:AA8)</f>
        <v>809.1</v>
      </c>
    </row>
    <row r="9" spans="1:35" ht="23.4" customHeight="1">
      <c r="A9" s="26" t="s">
        <v>2</v>
      </c>
      <c r="B9" s="1" t="s">
        <v>20</v>
      </c>
      <c r="C9" s="29"/>
      <c r="D9" s="29"/>
      <c r="E9" s="29"/>
      <c r="F9" s="29"/>
      <c r="G9" s="29"/>
      <c r="H9" s="64"/>
      <c r="I9" s="64"/>
      <c r="J9" s="29"/>
      <c r="K9" s="29"/>
      <c r="L9" s="67"/>
      <c r="M9" s="68"/>
      <c r="N9" s="29"/>
      <c r="O9" s="29"/>
      <c r="P9" s="29"/>
      <c r="Q9" s="29"/>
      <c r="R9" s="29"/>
      <c r="S9" s="29"/>
      <c r="T9" s="29"/>
      <c r="U9" s="29"/>
      <c r="V9" s="29"/>
      <c r="W9" s="29"/>
      <c r="X9" s="29">
        <v>131.16999999999999</v>
      </c>
      <c r="Y9" s="29"/>
      <c r="Z9" s="29"/>
      <c r="AA9" s="29"/>
      <c r="AB9" s="38">
        <f t="shared" si="0"/>
        <v>131.16999999999999</v>
      </c>
    </row>
    <row r="10" spans="1:35" ht="24.75" hidden="1" customHeight="1">
      <c r="A10" s="26" t="s">
        <v>3</v>
      </c>
      <c r="B10" s="1" t="s">
        <v>15</v>
      </c>
      <c r="C10" s="29"/>
      <c r="D10" s="29"/>
      <c r="E10" s="29"/>
      <c r="F10" s="29"/>
      <c r="G10" s="29"/>
      <c r="H10" s="64"/>
      <c r="I10" s="64"/>
      <c r="J10" s="29"/>
      <c r="K10" s="29"/>
      <c r="L10" s="66"/>
      <c r="M10" s="68"/>
      <c r="N10" s="29"/>
      <c r="O10" s="29"/>
      <c r="P10" s="64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38">
        <f t="shared" si="0"/>
        <v>0</v>
      </c>
    </row>
    <row r="11" spans="1:35" ht="23.25" hidden="1" customHeight="1">
      <c r="A11" s="26" t="s">
        <v>10</v>
      </c>
      <c r="B11" s="2" t="s">
        <v>8</v>
      </c>
      <c r="C11" s="29"/>
      <c r="D11" s="29"/>
      <c r="E11" s="29"/>
      <c r="F11" s="29"/>
      <c r="G11" s="29"/>
      <c r="H11" s="64"/>
      <c r="I11" s="64"/>
      <c r="J11" s="29"/>
      <c r="K11" s="29"/>
      <c r="L11" s="66"/>
      <c r="M11" s="68"/>
      <c r="N11" s="29"/>
      <c r="O11" s="29"/>
      <c r="P11" s="64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38">
        <f t="shared" si="0"/>
        <v>0</v>
      </c>
    </row>
    <row r="12" spans="1:35" ht="34.5" hidden="1" customHeight="1">
      <c r="A12" s="26" t="s">
        <v>4</v>
      </c>
      <c r="B12" s="1" t="s">
        <v>16</v>
      </c>
      <c r="C12" s="29"/>
      <c r="D12" s="29"/>
      <c r="E12" s="29"/>
      <c r="F12" s="29"/>
      <c r="G12" s="29"/>
      <c r="H12" s="64"/>
      <c r="I12" s="64"/>
      <c r="J12" s="29"/>
      <c r="K12" s="29"/>
      <c r="L12" s="66"/>
      <c r="M12" s="68"/>
      <c r="N12" s="29"/>
      <c r="O12" s="29"/>
      <c r="P12" s="64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38">
        <f t="shared" si="0"/>
        <v>0</v>
      </c>
    </row>
    <row r="13" spans="1:35" ht="30" hidden="1" customHeight="1">
      <c r="A13" s="26" t="s">
        <v>11</v>
      </c>
      <c r="B13" s="2" t="s">
        <v>8</v>
      </c>
      <c r="C13" s="29"/>
      <c r="D13" s="29"/>
      <c r="E13" s="29"/>
      <c r="F13" s="29"/>
      <c r="G13" s="29"/>
      <c r="H13" s="64"/>
      <c r="I13" s="64"/>
      <c r="J13" s="29"/>
      <c r="K13" s="29"/>
      <c r="L13" s="66"/>
      <c r="M13" s="68"/>
      <c r="N13" s="29"/>
      <c r="O13" s="29"/>
      <c r="P13" s="64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38">
        <f t="shared" si="0"/>
        <v>0</v>
      </c>
    </row>
    <row r="14" spans="1:35" ht="33" hidden="1" customHeight="1">
      <c r="A14" s="26" t="s">
        <v>5</v>
      </c>
      <c r="B14" s="1" t="s">
        <v>17</v>
      </c>
      <c r="C14" s="29"/>
      <c r="D14" s="29"/>
      <c r="E14" s="29"/>
      <c r="F14" s="29"/>
      <c r="G14" s="29"/>
      <c r="H14" s="64"/>
      <c r="I14" s="64"/>
      <c r="J14" s="29"/>
      <c r="K14" s="29"/>
      <c r="L14" s="66"/>
      <c r="M14" s="68"/>
      <c r="N14" s="29"/>
      <c r="O14" s="29"/>
      <c r="P14" s="64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38">
        <f t="shared" si="0"/>
        <v>0</v>
      </c>
    </row>
    <row r="15" spans="1:35" ht="21.75" hidden="1" customHeight="1">
      <c r="A15" s="26" t="s">
        <v>12</v>
      </c>
      <c r="B15" s="2" t="s">
        <v>8</v>
      </c>
      <c r="C15" s="29"/>
      <c r="D15" s="29"/>
      <c r="E15" s="29"/>
      <c r="F15" s="29"/>
      <c r="G15" s="29"/>
      <c r="H15" s="64"/>
      <c r="I15" s="64"/>
      <c r="J15" s="29"/>
      <c r="K15" s="29"/>
      <c r="L15" s="66"/>
      <c r="M15" s="68"/>
      <c r="N15" s="29"/>
      <c r="O15" s="29"/>
      <c r="P15" s="64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38">
        <f t="shared" si="0"/>
        <v>0</v>
      </c>
    </row>
    <row r="16" spans="1:35" ht="20.25" customHeight="1">
      <c r="A16" s="26" t="s">
        <v>3</v>
      </c>
      <c r="B16" s="1" t="s">
        <v>18</v>
      </c>
      <c r="C16" s="29"/>
      <c r="D16" s="29"/>
      <c r="E16" s="29"/>
      <c r="F16" s="29"/>
      <c r="G16" s="29"/>
      <c r="H16" s="64"/>
      <c r="I16" s="64"/>
      <c r="J16" s="29"/>
      <c r="K16" s="29"/>
      <c r="L16" s="66"/>
      <c r="M16" s="66">
        <v>77</v>
      </c>
      <c r="N16" s="29"/>
      <c r="O16" s="29"/>
      <c r="P16" s="64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38">
        <f t="shared" si="0"/>
        <v>77</v>
      </c>
    </row>
    <row r="17" spans="1:29" ht="22.5" customHeight="1">
      <c r="A17" s="28" t="s">
        <v>4</v>
      </c>
      <c r="B17" s="1" t="s">
        <v>19</v>
      </c>
      <c r="C17" s="29"/>
      <c r="D17" s="29"/>
      <c r="E17" s="29"/>
      <c r="F17" s="29"/>
      <c r="G17" s="29"/>
      <c r="H17" s="64"/>
      <c r="I17" s="64"/>
      <c r="J17" s="29"/>
      <c r="K17" s="29"/>
      <c r="L17" s="66"/>
      <c r="M17" s="68"/>
      <c r="N17" s="29"/>
      <c r="O17" s="29"/>
      <c r="P17" s="64"/>
      <c r="Q17" s="29"/>
      <c r="R17" s="29"/>
      <c r="S17" s="29"/>
      <c r="T17" s="29">
        <v>1075.4000000000001</v>
      </c>
      <c r="U17" s="29"/>
      <c r="V17" s="29"/>
      <c r="W17" s="29"/>
      <c r="X17" s="29"/>
      <c r="Y17" s="29"/>
      <c r="Z17" s="29"/>
      <c r="AA17" s="29"/>
      <c r="AB17" s="38">
        <f t="shared" si="0"/>
        <v>1075.4000000000001</v>
      </c>
    </row>
    <row r="18" spans="1:29" ht="25.5" customHeight="1">
      <c r="A18" s="26" t="s">
        <v>5</v>
      </c>
      <c r="B18" s="2" t="s">
        <v>38</v>
      </c>
      <c r="C18" s="29"/>
      <c r="D18" s="29"/>
      <c r="E18" s="29"/>
      <c r="F18" s="29"/>
      <c r="G18" s="29"/>
      <c r="H18" s="64"/>
      <c r="I18" s="64"/>
      <c r="J18" s="29"/>
      <c r="K18" s="29"/>
      <c r="L18" s="66"/>
      <c r="M18" s="66">
        <v>429.3</v>
      </c>
      <c r="N18" s="64"/>
      <c r="O18" s="29"/>
      <c r="P18" s="64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38">
        <f>SUM(C18:AA18)</f>
        <v>429.3</v>
      </c>
      <c r="AC18" s="13"/>
    </row>
    <row r="19" spans="1:29" ht="22.5" customHeight="1">
      <c r="A19" s="39"/>
      <c r="B19" s="37" t="s">
        <v>9</v>
      </c>
      <c r="C19" s="40">
        <f t="shared" ref="C19:AA19" si="1">C7+C8+C9+C10+C12+C14+C16+C17+C18</f>
        <v>2.84</v>
      </c>
      <c r="D19" s="40">
        <f t="shared" si="1"/>
        <v>20.9</v>
      </c>
      <c r="E19" s="40">
        <f t="shared" si="1"/>
        <v>0.24</v>
      </c>
      <c r="F19" s="40">
        <f t="shared" si="1"/>
        <v>191</v>
      </c>
      <c r="G19" s="40">
        <f t="shared" si="1"/>
        <v>155.30000000000001</v>
      </c>
      <c r="H19" s="40">
        <f t="shared" si="1"/>
        <v>21.9</v>
      </c>
      <c r="I19" s="40">
        <f t="shared" si="1"/>
        <v>4.9000000000000004</v>
      </c>
      <c r="J19" s="40">
        <f t="shared" si="1"/>
        <v>19.100000000000001</v>
      </c>
      <c r="K19" s="40">
        <f t="shared" si="1"/>
        <v>194.8</v>
      </c>
      <c r="L19" s="40">
        <f t="shared" si="1"/>
        <v>361.5</v>
      </c>
      <c r="M19" s="40">
        <f t="shared" si="1"/>
        <v>773.90000000000009</v>
      </c>
      <c r="N19" s="40">
        <f t="shared" si="1"/>
        <v>18</v>
      </c>
      <c r="O19" s="40">
        <f t="shared" si="1"/>
        <v>16.600000000000001</v>
      </c>
      <c r="P19" s="40">
        <f t="shared" si="1"/>
        <v>80</v>
      </c>
      <c r="Q19" s="40">
        <f t="shared" si="1"/>
        <v>15.9</v>
      </c>
      <c r="R19" s="40">
        <f t="shared" si="1"/>
        <v>0.3</v>
      </c>
      <c r="S19" s="40">
        <f t="shared" si="1"/>
        <v>1.5</v>
      </c>
      <c r="T19" s="40">
        <f t="shared" si="1"/>
        <v>1075.4000000000001</v>
      </c>
      <c r="U19" s="40">
        <f t="shared" si="1"/>
        <v>51.6</v>
      </c>
      <c r="V19" s="40">
        <f t="shared" si="1"/>
        <v>0</v>
      </c>
      <c r="W19" s="40">
        <f t="shared" si="1"/>
        <v>9</v>
      </c>
      <c r="X19" s="40">
        <f t="shared" si="1"/>
        <v>131.16999999999999</v>
      </c>
      <c r="Y19" s="40">
        <f t="shared" si="1"/>
        <v>0.7</v>
      </c>
      <c r="Z19" s="40">
        <f t="shared" si="1"/>
        <v>30.79</v>
      </c>
      <c r="AA19" s="40">
        <f t="shared" si="1"/>
        <v>0</v>
      </c>
      <c r="AB19" s="41">
        <f>SUM(C19:AA19)</f>
        <v>3177.3399999999997</v>
      </c>
      <c r="AC19" s="13"/>
    </row>
    <row r="20" spans="1:29" ht="14.25" customHeight="1"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8"/>
      <c r="M20" s="18"/>
      <c r="N20" s="18"/>
      <c r="O20" s="18"/>
      <c r="P20" s="18"/>
      <c r="Q20" s="18"/>
      <c r="R20" s="18"/>
      <c r="S20" s="16"/>
      <c r="T20" s="16"/>
      <c r="U20" s="16"/>
      <c r="V20" s="16"/>
      <c r="W20" s="16"/>
      <c r="X20" s="16"/>
      <c r="Y20" s="16"/>
      <c r="Z20" s="16"/>
      <c r="AA20" s="16"/>
      <c r="AB20" s="17"/>
      <c r="AC20" s="13"/>
    </row>
    <row r="21" spans="1:29" ht="10.5" customHeight="1"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7"/>
      <c r="AC21" s="13"/>
    </row>
    <row r="22" spans="1:29">
      <c r="AA22" s="11"/>
      <c r="AB22" s="11"/>
    </row>
    <row r="23" spans="1:29">
      <c r="C23" s="13"/>
      <c r="D23" s="13"/>
      <c r="E23" s="13"/>
      <c r="K23" s="13"/>
      <c r="L23" s="13"/>
      <c r="AB23" s="11"/>
    </row>
  </sheetData>
  <mergeCells count="1">
    <mergeCell ref="B4:AB4"/>
  </mergeCells>
  <phoneticPr fontId="1" type="noConversion"/>
  <pageMargins left="0.31496062992125984" right="0.11811023622047245" top="0.74803149606299213" bottom="0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7"/>
  <sheetViews>
    <sheetView zoomScale="85" zoomScaleNormal="85" workbookViewId="0">
      <selection activeCell="Q6" sqref="Q6:Q7"/>
    </sheetView>
  </sheetViews>
  <sheetFormatPr defaultRowHeight="13.2"/>
  <cols>
    <col min="1" max="1" width="3.88671875" style="48" customWidth="1"/>
    <col min="2" max="2" width="29.6640625" style="48" customWidth="1"/>
    <col min="3" max="3" width="6.6640625" style="48" customWidth="1"/>
    <col min="4" max="4" width="7.109375" style="48" customWidth="1"/>
    <col min="5" max="5" width="7.5546875" style="48" customWidth="1"/>
    <col min="6" max="6" width="6.6640625" style="48" customWidth="1"/>
    <col min="7" max="7" width="8.88671875" style="48" customWidth="1"/>
    <col min="8" max="8" width="9.5546875" style="48" customWidth="1"/>
    <col min="9" max="9" width="8.88671875" style="48" customWidth="1"/>
    <col min="10" max="10" width="6.33203125" style="48" customWidth="1"/>
    <col min="11" max="11" width="8.88671875" style="48" customWidth="1"/>
    <col min="12" max="12" width="7" style="48" customWidth="1"/>
    <col min="13" max="13" width="6.6640625" style="48" customWidth="1"/>
    <col min="14" max="14" width="7.5546875" style="48" customWidth="1"/>
    <col min="15" max="16" width="7.88671875" style="48" customWidth="1"/>
    <col min="17" max="17" width="8.88671875" style="48" customWidth="1"/>
    <col min="18" max="18" width="7.33203125" style="48" customWidth="1"/>
    <col min="19" max="19" width="7.6640625" style="48" customWidth="1"/>
    <col min="20" max="20" width="8.88671875" style="48" customWidth="1"/>
    <col min="21" max="21" width="7.5546875" style="48" customWidth="1"/>
    <col min="22" max="22" width="8.88671875" style="48" customWidth="1"/>
    <col min="23" max="16384" width="8.88671875" style="48"/>
  </cols>
  <sheetData>
    <row r="1" spans="1:26">
      <c r="Q1" s="14" t="s">
        <v>89</v>
      </c>
      <c r="R1" s="14"/>
      <c r="S1" s="14"/>
    </row>
    <row r="2" spans="1:26">
      <c r="Q2" s="14" t="s">
        <v>52</v>
      </c>
      <c r="R2" s="14"/>
      <c r="S2" s="14"/>
    </row>
    <row r="4" spans="1:26" ht="15.6">
      <c r="A4" s="30"/>
      <c r="B4" s="31" t="s">
        <v>98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6" spans="1:26" ht="27.75" customHeight="1">
      <c r="A6" s="84" t="s">
        <v>6</v>
      </c>
      <c r="B6" s="84" t="s">
        <v>101</v>
      </c>
      <c r="C6" s="82" t="s">
        <v>90</v>
      </c>
      <c r="D6" s="82" t="s">
        <v>91</v>
      </c>
      <c r="E6" s="78" t="s">
        <v>53</v>
      </c>
      <c r="F6" s="82" t="s">
        <v>8</v>
      </c>
      <c r="G6" s="82" t="s">
        <v>92</v>
      </c>
      <c r="H6" s="82" t="s">
        <v>8</v>
      </c>
      <c r="I6" s="78" t="s">
        <v>54</v>
      </c>
      <c r="J6" s="78" t="s">
        <v>55</v>
      </c>
      <c r="K6" s="76" t="s">
        <v>56</v>
      </c>
      <c r="L6" s="82" t="s">
        <v>93</v>
      </c>
      <c r="M6" s="80" t="s">
        <v>57</v>
      </c>
      <c r="N6" s="78" t="s">
        <v>58</v>
      </c>
      <c r="O6" s="82" t="s">
        <v>59</v>
      </c>
      <c r="P6" s="78" t="s">
        <v>94</v>
      </c>
      <c r="Q6" s="78" t="s">
        <v>95</v>
      </c>
      <c r="R6" s="78" t="s">
        <v>60</v>
      </c>
      <c r="S6" s="78" t="s">
        <v>61</v>
      </c>
      <c r="T6" s="78" t="s">
        <v>80</v>
      </c>
      <c r="U6" s="78" t="s">
        <v>68</v>
      </c>
      <c r="V6" s="78" t="s">
        <v>62</v>
      </c>
      <c r="W6" s="86" t="s">
        <v>63</v>
      </c>
      <c r="X6" s="82" t="s">
        <v>8</v>
      </c>
      <c r="Y6" s="88" t="s">
        <v>64</v>
      </c>
      <c r="Z6" s="82" t="s">
        <v>8</v>
      </c>
    </row>
    <row r="7" spans="1:26" ht="153" customHeight="1">
      <c r="A7" s="85"/>
      <c r="B7" s="85"/>
      <c r="C7" s="83"/>
      <c r="D7" s="83"/>
      <c r="E7" s="79"/>
      <c r="F7" s="83"/>
      <c r="G7" s="83"/>
      <c r="H7" s="83"/>
      <c r="I7" s="79"/>
      <c r="J7" s="79"/>
      <c r="K7" s="77"/>
      <c r="L7" s="83"/>
      <c r="M7" s="81"/>
      <c r="N7" s="79"/>
      <c r="O7" s="83"/>
      <c r="P7" s="79"/>
      <c r="Q7" s="79"/>
      <c r="R7" s="79"/>
      <c r="S7" s="79"/>
      <c r="T7" s="79"/>
      <c r="U7" s="79"/>
      <c r="V7" s="79"/>
      <c r="W7" s="87"/>
      <c r="X7" s="83"/>
      <c r="Y7" s="89"/>
      <c r="Z7" s="83"/>
    </row>
    <row r="8" spans="1:26">
      <c r="A8" s="42">
        <v>1</v>
      </c>
      <c r="B8" s="42">
        <v>2</v>
      </c>
      <c r="C8" s="42">
        <v>3</v>
      </c>
      <c r="D8" s="42">
        <v>4</v>
      </c>
      <c r="E8" s="42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  <c r="M8" s="61">
        <v>13</v>
      </c>
      <c r="N8" s="42">
        <v>14</v>
      </c>
      <c r="O8" s="42"/>
      <c r="P8" s="42">
        <v>15</v>
      </c>
      <c r="Q8" s="42">
        <v>16</v>
      </c>
      <c r="R8" s="42">
        <v>17</v>
      </c>
      <c r="S8" s="42">
        <v>18</v>
      </c>
      <c r="T8" s="42">
        <v>19</v>
      </c>
      <c r="U8" s="42">
        <v>20</v>
      </c>
      <c r="V8" s="42">
        <v>21</v>
      </c>
      <c r="W8" s="61">
        <v>22</v>
      </c>
      <c r="X8" s="42">
        <v>23</v>
      </c>
      <c r="Y8" s="69">
        <v>24</v>
      </c>
      <c r="Z8" s="42">
        <v>25</v>
      </c>
    </row>
    <row r="9" spans="1:26" ht="25.2" customHeight="1">
      <c r="A9" s="43" t="s">
        <v>0</v>
      </c>
      <c r="B9" s="44" t="s">
        <v>67</v>
      </c>
      <c r="C9" s="49">
        <v>653</v>
      </c>
      <c r="D9" s="45">
        <v>2311.6</v>
      </c>
      <c r="E9" s="45">
        <v>1651.8</v>
      </c>
      <c r="F9" s="45">
        <f>ROUND(1/1.0145*E9,1)</f>
        <v>1628.2</v>
      </c>
      <c r="G9" s="45">
        <v>243</v>
      </c>
      <c r="H9" s="45">
        <f>ROUND(1/1.0145*G9,1)</f>
        <v>239.5</v>
      </c>
      <c r="I9" s="45">
        <v>19.899999999999999</v>
      </c>
      <c r="J9" s="45">
        <v>2.9</v>
      </c>
      <c r="K9" s="45">
        <v>5.4</v>
      </c>
      <c r="L9" s="45">
        <v>4.0999999999999996</v>
      </c>
      <c r="M9" s="62">
        <f>E9+G9+I9+J9+K9+L9</f>
        <v>1927.1000000000001</v>
      </c>
      <c r="N9" s="45">
        <v>249.4</v>
      </c>
      <c r="O9" s="45"/>
      <c r="P9" s="45">
        <v>2.7</v>
      </c>
      <c r="Q9" s="45"/>
      <c r="R9" s="45"/>
      <c r="S9" s="45">
        <v>12.9</v>
      </c>
      <c r="T9" s="45">
        <v>1.7</v>
      </c>
      <c r="U9" s="45">
        <v>37</v>
      </c>
      <c r="V9" s="50"/>
      <c r="W9" s="62">
        <f>SUM(N9:V9)</f>
        <v>303.7</v>
      </c>
      <c r="X9" s="45">
        <f>ROUND((W9-S9)/1.0145,1)</f>
        <v>286.60000000000002</v>
      </c>
      <c r="Y9" s="70">
        <f t="shared" ref="Y9:Y16" si="0">M9+W9</f>
        <v>2230.8000000000002</v>
      </c>
      <c r="Z9" s="45">
        <f>F9+X9+H9</f>
        <v>2154.3000000000002</v>
      </c>
    </row>
    <row r="10" spans="1:26" ht="30" customHeight="1">
      <c r="A10" s="43" t="s">
        <v>1</v>
      </c>
      <c r="B10" s="47" t="s">
        <v>43</v>
      </c>
      <c r="C10" s="49">
        <v>227</v>
      </c>
      <c r="D10" s="45">
        <v>1006.9</v>
      </c>
      <c r="E10" s="45">
        <v>734.9</v>
      </c>
      <c r="F10" s="45">
        <f t="shared" ref="F10:H12" si="1">ROUND(1/1.0145*E10,1)</f>
        <v>724.4</v>
      </c>
      <c r="G10" s="45">
        <v>122.9</v>
      </c>
      <c r="H10" s="45">
        <f t="shared" si="1"/>
        <v>121.1</v>
      </c>
      <c r="I10" s="45">
        <v>6.9</v>
      </c>
      <c r="J10" s="45">
        <v>1</v>
      </c>
      <c r="K10" s="45">
        <v>1.9</v>
      </c>
      <c r="L10" s="45">
        <v>1.4</v>
      </c>
      <c r="M10" s="62">
        <f t="shared" ref="M10:M12" si="2">E10+G10+I10+J10+K10+L10</f>
        <v>868.99999999999989</v>
      </c>
      <c r="N10" s="45">
        <v>86.2</v>
      </c>
      <c r="O10" s="45"/>
      <c r="P10" s="45"/>
      <c r="Q10" s="45"/>
      <c r="R10" s="45"/>
      <c r="S10" s="45">
        <v>4.4000000000000004</v>
      </c>
      <c r="T10" s="45">
        <v>1.9</v>
      </c>
      <c r="U10" s="45">
        <v>12.8</v>
      </c>
      <c r="V10" s="50"/>
      <c r="W10" s="62">
        <f t="shared" ref="W10:W16" si="3">SUM(N10:V10)</f>
        <v>105.30000000000001</v>
      </c>
      <c r="X10" s="45">
        <f t="shared" ref="X10:X16" si="4">ROUND((W10-S10)/1.0145,1)</f>
        <v>99.5</v>
      </c>
      <c r="Y10" s="70">
        <f t="shared" si="0"/>
        <v>974.3</v>
      </c>
      <c r="Z10" s="45">
        <f t="shared" ref="Z10:Z16" si="5">F10+X10+H10</f>
        <v>945</v>
      </c>
    </row>
    <row r="11" spans="1:26" ht="36.75" customHeight="1">
      <c r="A11" s="43" t="s">
        <v>2</v>
      </c>
      <c r="B11" s="47" t="s">
        <v>44</v>
      </c>
      <c r="C11" s="49">
        <v>149</v>
      </c>
      <c r="D11" s="45">
        <v>833.7</v>
      </c>
      <c r="E11" s="45">
        <v>645.5</v>
      </c>
      <c r="F11" s="45">
        <f t="shared" si="1"/>
        <v>636.29999999999995</v>
      </c>
      <c r="G11" s="45">
        <v>94.6</v>
      </c>
      <c r="H11" s="45">
        <f t="shared" si="1"/>
        <v>93.2</v>
      </c>
      <c r="I11" s="45">
        <v>4.5999999999999996</v>
      </c>
      <c r="J11" s="45">
        <v>0.7</v>
      </c>
      <c r="K11" s="45">
        <v>1.2</v>
      </c>
      <c r="L11" s="45">
        <v>0.9</v>
      </c>
      <c r="M11" s="62">
        <f t="shared" si="2"/>
        <v>747.50000000000011</v>
      </c>
      <c r="N11" s="45">
        <v>51.8</v>
      </c>
      <c r="O11" s="45"/>
      <c r="P11" s="45"/>
      <c r="Q11" s="45"/>
      <c r="R11" s="45"/>
      <c r="S11" s="45">
        <v>2.5</v>
      </c>
      <c r="T11" s="45">
        <v>0.6</v>
      </c>
      <c r="U11" s="45">
        <v>7.1</v>
      </c>
      <c r="V11" s="50"/>
      <c r="W11" s="62">
        <f t="shared" si="3"/>
        <v>62</v>
      </c>
      <c r="X11" s="45">
        <f t="shared" si="4"/>
        <v>58.6</v>
      </c>
      <c r="Y11" s="70">
        <f t="shared" si="0"/>
        <v>809.50000000000011</v>
      </c>
      <c r="Z11" s="45">
        <f t="shared" si="5"/>
        <v>788.1</v>
      </c>
    </row>
    <row r="12" spans="1:26" ht="22.5" customHeight="1">
      <c r="A12" s="43" t="s">
        <v>3</v>
      </c>
      <c r="B12" s="47" t="s">
        <v>45</v>
      </c>
      <c r="C12" s="49">
        <v>250</v>
      </c>
      <c r="D12" s="45">
        <v>873.4</v>
      </c>
      <c r="E12" s="45">
        <v>694.8</v>
      </c>
      <c r="F12" s="45">
        <f t="shared" si="1"/>
        <v>684.9</v>
      </c>
      <c r="G12" s="45">
        <v>90.2</v>
      </c>
      <c r="H12" s="45">
        <f t="shared" si="1"/>
        <v>88.9</v>
      </c>
      <c r="I12" s="45">
        <v>7.6</v>
      </c>
      <c r="J12" s="45">
        <v>1.1000000000000001</v>
      </c>
      <c r="K12" s="45">
        <v>2</v>
      </c>
      <c r="L12" s="45">
        <v>1.6</v>
      </c>
      <c r="M12" s="62">
        <f t="shared" si="2"/>
        <v>797.30000000000007</v>
      </c>
      <c r="N12" s="45">
        <v>49.2</v>
      </c>
      <c r="O12" s="45"/>
      <c r="P12" s="45"/>
      <c r="Q12" s="45"/>
      <c r="R12" s="45"/>
      <c r="S12" s="45"/>
      <c r="T12" s="45"/>
      <c r="U12" s="45"/>
      <c r="V12" s="50"/>
      <c r="W12" s="62">
        <f t="shared" si="3"/>
        <v>49.2</v>
      </c>
      <c r="X12" s="45">
        <f t="shared" si="4"/>
        <v>48.5</v>
      </c>
      <c r="Y12" s="70">
        <f t="shared" si="0"/>
        <v>846.50000000000011</v>
      </c>
      <c r="Z12" s="45">
        <f t="shared" si="5"/>
        <v>822.3</v>
      </c>
    </row>
    <row r="13" spans="1:26" ht="25.5" customHeight="1">
      <c r="A13" s="43" t="s">
        <v>4</v>
      </c>
      <c r="B13" s="47" t="s">
        <v>65</v>
      </c>
      <c r="C13" s="51"/>
      <c r="D13" s="46"/>
      <c r="E13" s="46"/>
      <c r="F13" s="46"/>
      <c r="G13" s="46"/>
      <c r="H13" s="46"/>
      <c r="I13" s="46"/>
      <c r="J13" s="46"/>
      <c r="K13" s="46"/>
      <c r="L13" s="46"/>
      <c r="M13" s="62"/>
      <c r="N13" s="50"/>
      <c r="O13" s="50"/>
      <c r="P13" s="50"/>
      <c r="Q13" s="45">
        <v>49.6</v>
      </c>
      <c r="R13" s="45"/>
      <c r="S13" s="50"/>
      <c r="T13" s="50"/>
      <c r="U13" s="50"/>
      <c r="V13" s="50"/>
      <c r="W13" s="62">
        <f t="shared" si="3"/>
        <v>49.6</v>
      </c>
      <c r="X13" s="45">
        <f t="shared" si="4"/>
        <v>48.9</v>
      </c>
      <c r="Y13" s="70">
        <f t="shared" si="0"/>
        <v>49.6</v>
      </c>
      <c r="Z13" s="45">
        <f t="shared" si="5"/>
        <v>48.9</v>
      </c>
    </row>
    <row r="14" spans="1:26" ht="33" customHeight="1">
      <c r="A14" s="43" t="s">
        <v>5</v>
      </c>
      <c r="B14" s="47" t="s">
        <v>66</v>
      </c>
      <c r="C14" s="51"/>
      <c r="D14" s="46"/>
      <c r="E14" s="46"/>
      <c r="F14" s="46"/>
      <c r="G14" s="46"/>
      <c r="H14" s="46"/>
      <c r="I14" s="46"/>
      <c r="J14" s="46"/>
      <c r="K14" s="46"/>
      <c r="L14" s="46"/>
      <c r="M14" s="62"/>
      <c r="N14" s="50"/>
      <c r="O14" s="50"/>
      <c r="P14" s="50"/>
      <c r="Q14" s="45"/>
      <c r="R14" s="45">
        <v>7.8</v>
      </c>
      <c r="S14" s="50"/>
      <c r="T14" s="50"/>
      <c r="U14" s="50"/>
      <c r="V14" s="50"/>
      <c r="W14" s="62">
        <f t="shared" si="3"/>
        <v>7.8</v>
      </c>
      <c r="X14" s="45">
        <f t="shared" si="4"/>
        <v>7.7</v>
      </c>
      <c r="Y14" s="70">
        <f t="shared" si="0"/>
        <v>7.8</v>
      </c>
      <c r="Z14" s="45">
        <f t="shared" si="5"/>
        <v>7.7</v>
      </c>
    </row>
    <row r="15" spans="1:26" ht="29.25" customHeight="1">
      <c r="A15" s="43" t="s">
        <v>48</v>
      </c>
      <c r="B15" s="47" t="s">
        <v>51</v>
      </c>
      <c r="C15" s="51"/>
      <c r="D15" s="46"/>
      <c r="E15" s="46"/>
      <c r="F15" s="46"/>
      <c r="G15" s="46"/>
      <c r="H15" s="46"/>
      <c r="I15" s="46"/>
      <c r="J15" s="46"/>
      <c r="K15" s="46"/>
      <c r="L15" s="46"/>
      <c r="M15" s="62"/>
      <c r="N15" s="50"/>
      <c r="O15" s="50"/>
      <c r="P15" s="50"/>
      <c r="Q15" s="45"/>
      <c r="R15" s="45">
        <v>18</v>
      </c>
      <c r="S15" s="50"/>
      <c r="T15" s="50"/>
      <c r="U15" s="50"/>
      <c r="V15" s="50"/>
      <c r="W15" s="62">
        <f t="shared" si="3"/>
        <v>18</v>
      </c>
      <c r="X15" s="45">
        <f t="shared" si="4"/>
        <v>17.7</v>
      </c>
      <c r="Y15" s="70">
        <f t="shared" si="0"/>
        <v>18</v>
      </c>
      <c r="Z15" s="45">
        <f t="shared" si="5"/>
        <v>17.7</v>
      </c>
    </row>
    <row r="16" spans="1:26" ht="28.5" customHeight="1">
      <c r="A16" s="42" t="s">
        <v>49</v>
      </c>
      <c r="B16" s="47" t="s">
        <v>14</v>
      </c>
      <c r="C16" s="51"/>
      <c r="D16" s="46"/>
      <c r="E16" s="46"/>
      <c r="F16" s="46"/>
      <c r="G16" s="46"/>
      <c r="H16" s="46"/>
      <c r="I16" s="46"/>
      <c r="J16" s="46"/>
      <c r="K16" s="46"/>
      <c r="L16" s="46"/>
      <c r="M16" s="62"/>
      <c r="N16" s="50"/>
      <c r="O16" s="50"/>
      <c r="P16" s="50"/>
      <c r="Q16" s="50"/>
      <c r="R16" s="50"/>
      <c r="S16" s="50"/>
      <c r="T16" s="50"/>
      <c r="U16" s="50"/>
      <c r="V16" s="50">
        <v>89.1</v>
      </c>
      <c r="W16" s="62">
        <f t="shared" si="3"/>
        <v>89.1</v>
      </c>
      <c r="X16" s="45">
        <f t="shared" si="4"/>
        <v>87.8</v>
      </c>
      <c r="Y16" s="70">
        <f t="shared" si="0"/>
        <v>89.1</v>
      </c>
      <c r="Z16" s="45">
        <f t="shared" si="5"/>
        <v>87.8</v>
      </c>
    </row>
    <row r="17" spans="1:26" ht="13.8">
      <c r="A17" s="72"/>
      <c r="B17" s="72" t="s">
        <v>9</v>
      </c>
      <c r="C17" s="72">
        <f>SUM(C9:C16)</f>
        <v>1279</v>
      </c>
      <c r="D17" s="73">
        <f t="shared" ref="D17:Z17" si="6">SUM(D9:D16)</f>
        <v>5025.5999999999995</v>
      </c>
      <c r="E17" s="73">
        <f t="shared" si="6"/>
        <v>3727</v>
      </c>
      <c r="F17" s="73">
        <f t="shared" si="6"/>
        <v>3673.7999999999997</v>
      </c>
      <c r="G17" s="73">
        <f t="shared" si="6"/>
        <v>550.70000000000005</v>
      </c>
      <c r="H17" s="73">
        <f t="shared" si="6"/>
        <v>542.70000000000005</v>
      </c>
      <c r="I17" s="73">
        <f t="shared" si="6"/>
        <v>39</v>
      </c>
      <c r="J17" s="73">
        <f t="shared" si="6"/>
        <v>5.6999999999999993</v>
      </c>
      <c r="K17" s="73">
        <f t="shared" si="6"/>
        <v>10.5</v>
      </c>
      <c r="L17" s="73">
        <f t="shared" si="6"/>
        <v>8</v>
      </c>
      <c r="M17" s="71">
        <f t="shared" si="6"/>
        <v>4340.8999999999996</v>
      </c>
      <c r="N17" s="73">
        <f t="shared" si="6"/>
        <v>436.6</v>
      </c>
      <c r="O17" s="73">
        <f t="shared" si="6"/>
        <v>0</v>
      </c>
      <c r="P17" s="73">
        <f t="shared" si="6"/>
        <v>2.7</v>
      </c>
      <c r="Q17" s="73">
        <f t="shared" si="6"/>
        <v>49.6</v>
      </c>
      <c r="R17" s="73">
        <f t="shared" si="6"/>
        <v>25.8</v>
      </c>
      <c r="S17" s="73">
        <f t="shared" si="6"/>
        <v>19.8</v>
      </c>
      <c r="T17" s="73">
        <f t="shared" si="6"/>
        <v>4.1999999999999993</v>
      </c>
      <c r="U17" s="73">
        <f>SUM(U9:U16)</f>
        <v>56.9</v>
      </c>
      <c r="V17" s="73">
        <f t="shared" si="6"/>
        <v>89.1</v>
      </c>
      <c r="W17" s="71">
        <f t="shared" si="6"/>
        <v>684.7</v>
      </c>
      <c r="X17" s="74">
        <f t="shared" si="6"/>
        <v>655.30000000000007</v>
      </c>
      <c r="Y17" s="71">
        <f>SUM(Y9:Y16)</f>
        <v>5025.6000000000013</v>
      </c>
      <c r="Z17" s="60">
        <f t="shared" si="6"/>
        <v>4871.7999999999993</v>
      </c>
    </row>
  </sheetData>
  <mergeCells count="26">
    <mergeCell ref="W6:W7"/>
    <mergeCell ref="X6:X7"/>
    <mergeCell ref="Y6:Y7"/>
    <mergeCell ref="Z6:Z7"/>
    <mergeCell ref="L6:L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U6:U7"/>
    <mergeCell ref="P6:P7"/>
    <mergeCell ref="V6:V7"/>
    <mergeCell ref="R6:R7"/>
    <mergeCell ref="M6:M7"/>
    <mergeCell ref="N6:N7"/>
    <mergeCell ref="O6:O7"/>
    <mergeCell ref="Q6:Q7"/>
    <mergeCell ref="S6:S7"/>
    <mergeCell ref="T6:T7"/>
  </mergeCells>
  <pageMargins left="0" right="0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5"/>
  <sheetViews>
    <sheetView zoomScaleNormal="100" workbookViewId="0">
      <selection activeCell="F20" sqref="F20"/>
    </sheetView>
  </sheetViews>
  <sheetFormatPr defaultColWidth="9.109375" defaultRowHeight="12"/>
  <cols>
    <col min="1" max="1" width="6.109375" style="4" customWidth="1"/>
    <col min="2" max="2" width="40.33203125" style="4" customWidth="1"/>
    <col min="3" max="3" width="9.33203125" style="4" customWidth="1"/>
    <col min="4" max="4" width="5.5546875" style="4" customWidth="1"/>
    <col min="5" max="5" width="6.5546875" style="4" customWidth="1"/>
    <col min="6" max="6" width="7" style="4" customWidth="1"/>
    <col min="7" max="7" width="8.44140625" style="4" customWidth="1"/>
    <col min="8" max="8" width="6.6640625" style="4" customWidth="1"/>
    <col min="9" max="9" width="7.109375" style="4" customWidth="1"/>
    <col min="10" max="10" width="10.109375" style="4" customWidth="1"/>
    <col min="11" max="11" width="6.88671875" style="4" customWidth="1"/>
    <col min="12" max="12" width="9.44140625" style="4" customWidth="1"/>
    <col min="13" max="13" width="7.33203125" style="4" customWidth="1"/>
    <col min="14" max="14" width="6.33203125" style="4" customWidth="1"/>
    <col min="15" max="16" width="5.6640625" style="4" customWidth="1"/>
    <col min="17" max="17" width="6.5546875" style="4" customWidth="1"/>
    <col min="18" max="18" width="9.33203125" style="4" customWidth="1"/>
    <col min="19" max="16384" width="9.109375" style="4"/>
  </cols>
  <sheetData>
    <row r="1" spans="1:21" ht="12.75" customHeight="1">
      <c r="J1" s="14"/>
      <c r="K1" s="14" t="s">
        <v>89</v>
      </c>
      <c r="M1" s="14"/>
      <c r="N1" s="14"/>
      <c r="O1"/>
      <c r="P1"/>
      <c r="Q1"/>
      <c r="R1"/>
      <c r="S1"/>
      <c r="T1"/>
      <c r="U1"/>
    </row>
    <row r="2" spans="1:21" ht="12.75" customHeight="1">
      <c r="J2" s="14"/>
      <c r="K2" s="14" t="s">
        <v>83</v>
      </c>
      <c r="M2" s="14"/>
      <c r="N2" s="14"/>
      <c r="O2"/>
      <c r="P2"/>
      <c r="Q2"/>
      <c r="R2" s="5"/>
      <c r="S2"/>
      <c r="T2"/>
      <c r="U2"/>
    </row>
    <row r="3" spans="1:21" ht="12.75" customHeight="1">
      <c r="N3"/>
      <c r="O3"/>
      <c r="P3"/>
      <c r="Q3"/>
      <c r="R3" s="5"/>
      <c r="S3"/>
      <c r="T3"/>
      <c r="U3" s="5"/>
    </row>
    <row r="4" spans="1:21" ht="33" customHeight="1">
      <c r="B4" s="75" t="s">
        <v>97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22"/>
      <c r="O4" s="22"/>
      <c r="P4" s="22"/>
      <c r="Q4" s="22"/>
      <c r="R4" s="22"/>
    </row>
    <row r="5" spans="1:21" ht="13.95" customHeight="1">
      <c r="R5" s="6" t="s">
        <v>23</v>
      </c>
    </row>
    <row r="6" spans="1:21" ht="231" customHeight="1">
      <c r="A6" s="7" t="s">
        <v>6</v>
      </c>
      <c r="B6" s="8" t="s">
        <v>13</v>
      </c>
      <c r="C6" s="19" t="s">
        <v>96</v>
      </c>
      <c r="D6" s="34" t="s">
        <v>41</v>
      </c>
      <c r="E6" s="19" t="s">
        <v>85</v>
      </c>
      <c r="F6" s="19" t="s">
        <v>47</v>
      </c>
      <c r="G6" s="19" t="s">
        <v>82</v>
      </c>
      <c r="H6" s="19" t="s">
        <v>40</v>
      </c>
      <c r="I6" s="19" t="s">
        <v>84</v>
      </c>
      <c r="J6" s="19" t="s">
        <v>74</v>
      </c>
      <c r="K6" s="19" t="s">
        <v>87</v>
      </c>
      <c r="L6" s="19" t="s">
        <v>75</v>
      </c>
      <c r="M6" s="19" t="s">
        <v>71</v>
      </c>
      <c r="N6" s="19" t="s">
        <v>42</v>
      </c>
      <c r="O6" s="19" t="s">
        <v>73</v>
      </c>
      <c r="P6" s="19" t="s">
        <v>88</v>
      </c>
      <c r="Q6" s="19" t="s">
        <v>72</v>
      </c>
      <c r="R6" s="57" t="s">
        <v>9</v>
      </c>
    </row>
    <row r="7" spans="1:21" ht="19.2" customHeight="1">
      <c r="A7" s="23" t="s">
        <v>0</v>
      </c>
      <c r="B7" s="35" t="s">
        <v>45</v>
      </c>
      <c r="C7" s="52">
        <v>8.5</v>
      </c>
      <c r="D7" s="52"/>
      <c r="E7" s="53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8">
        <f t="shared" ref="R7:R16" si="0">SUM(C7:Q7)</f>
        <v>8.5</v>
      </c>
    </row>
    <row r="8" spans="1:21" ht="21" customHeight="1">
      <c r="A8" s="23" t="s">
        <v>1</v>
      </c>
      <c r="B8" s="21" t="s">
        <v>46</v>
      </c>
      <c r="C8" s="52"/>
      <c r="D8" s="52"/>
      <c r="E8" s="52"/>
      <c r="F8" s="52">
        <v>25.6</v>
      </c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8">
        <f t="shared" si="0"/>
        <v>25.6</v>
      </c>
    </row>
    <row r="9" spans="1:21" ht="27.75" customHeight="1">
      <c r="A9" s="23" t="s">
        <v>2</v>
      </c>
      <c r="B9" s="21" t="s">
        <v>16</v>
      </c>
      <c r="C9" s="52"/>
      <c r="D9" s="52"/>
      <c r="E9" s="52"/>
      <c r="F9" s="52"/>
      <c r="G9" s="52"/>
      <c r="H9" s="52">
        <v>7.9</v>
      </c>
      <c r="I9" s="52"/>
      <c r="J9" s="52"/>
      <c r="K9" s="52"/>
      <c r="L9" s="52"/>
      <c r="M9" s="52"/>
      <c r="N9" s="52"/>
      <c r="O9" s="52"/>
      <c r="P9" s="52">
        <v>29.3</v>
      </c>
      <c r="Q9" s="52"/>
      <c r="R9" s="58">
        <f t="shared" si="0"/>
        <v>37.200000000000003</v>
      </c>
    </row>
    <row r="10" spans="1:21" ht="15" customHeight="1">
      <c r="A10" s="23" t="s">
        <v>3</v>
      </c>
      <c r="B10" s="21" t="s">
        <v>69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>
        <v>6.7</v>
      </c>
      <c r="Q10" s="52">
        <v>4.2</v>
      </c>
      <c r="R10" s="58">
        <f t="shared" si="0"/>
        <v>10.9</v>
      </c>
    </row>
    <row r="11" spans="1:21" ht="16.5" customHeight="1">
      <c r="A11" s="23" t="s">
        <v>4</v>
      </c>
      <c r="B11" s="21" t="s">
        <v>38</v>
      </c>
      <c r="C11" s="52"/>
      <c r="D11" s="52"/>
      <c r="E11" s="52"/>
      <c r="F11" s="52"/>
      <c r="G11" s="52"/>
      <c r="H11" s="52"/>
      <c r="I11" s="52"/>
      <c r="J11" s="52"/>
      <c r="K11" s="52">
        <v>21.9</v>
      </c>
      <c r="L11" s="52"/>
      <c r="M11" s="52"/>
      <c r="N11" s="52"/>
      <c r="O11" s="52">
        <v>13.9</v>
      </c>
      <c r="P11" s="52">
        <v>24.3</v>
      </c>
      <c r="Q11" s="52">
        <v>17.7</v>
      </c>
      <c r="R11" s="58">
        <f t="shared" si="0"/>
        <v>77.8</v>
      </c>
    </row>
    <row r="12" spans="1:21" ht="16.95" customHeight="1">
      <c r="A12" s="23" t="s">
        <v>5</v>
      </c>
      <c r="B12" s="36" t="s">
        <v>67</v>
      </c>
      <c r="C12" s="52">
        <v>4.2</v>
      </c>
      <c r="D12" s="52"/>
      <c r="E12" s="52">
        <v>17.399999999999999</v>
      </c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8">
        <f t="shared" si="0"/>
        <v>21.599999999999998</v>
      </c>
    </row>
    <row r="13" spans="1:21" ht="16.95" customHeight="1">
      <c r="A13" s="23" t="s">
        <v>48</v>
      </c>
      <c r="B13" s="36" t="s">
        <v>65</v>
      </c>
      <c r="C13" s="52"/>
      <c r="D13" s="52"/>
      <c r="E13" s="52">
        <v>10.7</v>
      </c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8">
        <f t="shared" si="0"/>
        <v>10.7</v>
      </c>
    </row>
    <row r="14" spans="1:21" ht="18.75" customHeight="1">
      <c r="A14" s="23" t="s">
        <v>49</v>
      </c>
      <c r="B14" s="21" t="s">
        <v>14</v>
      </c>
      <c r="C14" s="52"/>
      <c r="D14" s="52">
        <v>68.8</v>
      </c>
      <c r="E14" s="52"/>
      <c r="F14" s="52"/>
      <c r="G14" s="52">
        <v>24.4</v>
      </c>
      <c r="H14" s="52">
        <v>39.5</v>
      </c>
      <c r="I14" s="52">
        <v>9</v>
      </c>
      <c r="J14" s="52"/>
      <c r="K14" s="52">
        <v>0.4</v>
      </c>
      <c r="L14" s="52">
        <v>28.8</v>
      </c>
      <c r="M14" s="52">
        <v>50</v>
      </c>
      <c r="N14" s="54">
        <v>1300</v>
      </c>
      <c r="O14" s="52"/>
      <c r="P14" s="52"/>
      <c r="Q14" s="52"/>
      <c r="R14" s="58">
        <f t="shared" si="0"/>
        <v>1520.9</v>
      </c>
    </row>
    <row r="15" spans="1:21" ht="15.75" hidden="1" customHeight="1">
      <c r="A15" s="10"/>
      <c r="B15" s="21"/>
      <c r="C15" s="12"/>
      <c r="D15" s="12"/>
      <c r="E15" s="12"/>
      <c r="F15" s="12"/>
      <c r="G15" s="12"/>
      <c r="H15" s="24"/>
      <c r="I15" s="24"/>
      <c r="J15" s="12"/>
      <c r="K15" s="12"/>
      <c r="L15" s="12"/>
      <c r="M15" s="12"/>
      <c r="N15" s="32"/>
      <c r="O15" s="12"/>
      <c r="P15" s="12"/>
      <c r="Q15" s="12"/>
      <c r="R15" s="38">
        <f t="shared" si="0"/>
        <v>0</v>
      </c>
    </row>
    <row r="16" spans="1:21" ht="13.5" hidden="1" customHeight="1">
      <c r="A16" s="10"/>
      <c r="B16" s="21"/>
      <c r="C16" s="12"/>
      <c r="D16" s="12"/>
      <c r="E16" s="12"/>
      <c r="F16" s="12"/>
      <c r="G16" s="12"/>
      <c r="H16" s="24"/>
      <c r="I16" s="24"/>
      <c r="J16" s="12"/>
      <c r="K16" s="12"/>
      <c r="L16" s="12"/>
      <c r="M16" s="12"/>
      <c r="N16" s="32"/>
      <c r="O16" s="12"/>
      <c r="P16" s="12"/>
      <c r="Q16" s="12"/>
      <c r="R16" s="38">
        <f t="shared" si="0"/>
        <v>0</v>
      </c>
    </row>
    <row r="17" spans="1:20" ht="18" customHeight="1">
      <c r="A17" s="59"/>
      <c r="B17" s="55" t="s">
        <v>9</v>
      </c>
      <c r="C17" s="56">
        <f t="shared" ref="C17:R17" si="1">C7+C8+C9+C10+C11+C12+C13+C14</f>
        <v>12.7</v>
      </c>
      <c r="D17" s="56">
        <f t="shared" si="1"/>
        <v>68.8</v>
      </c>
      <c r="E17" s="56">
        <f t="shared" si="1"/>
        <v>28.099999999999998</v>
      </c>
      <c r="F17" s="56">
        <f t="shared" si="1"/>
        <v>25.6</v>
      </c>
      <c r="G17" s="56">
        <f t="shared" si="1"/>
        <v>24.4</v>
      </c>
      <c r="H17" s="56">
        <f t="shared" si="1"/>
        <v>47.4</v>
      </c>
      <c r="I17" s="56">
        <f t="shared" si="1"/>
        <v>9</v>
      </c>
      <c r="J17" s="56">
        <f t="shared" si="1"/>
        <v>0</v>
      </c>
      <c r="K17" s="56">
        <f t="shared" si="1"/>
        <v>22.299999999999997</v>
      </c>
      <c r="L17" s="56">
        <f t="shared" si="1"/>
        <v>28.8</v>
      </c>
      <c r="M17" s="56">
        <f t="shared" si="1"/>
        <v>50</v>
      </c>
      <c r="N17" s="56">
        <f t="shared" si="1"/>
        <v>1300</v>
      </c>
      <c r="O17" s="56">
        <f t="shared" si="1"/>
        <v>13.9</v>
      </c>
      <c r="P17" s="56">
        <f t="shared" si="1"/>
        <v>60.3</v>
      </c>
      <c r="Q17" s="56">
        <f t="shared" si="1"/>
        <v>21.9</v>
      </c>
      <c r="R17" s="56">
        <f t="shared" si="1"/>
        <v>1713.2</v>
      </c>
      <c r="S17" s="13"/>
      <c r="T17" s="13"/>
    </row>
    <row r="18" spans="1:20">
      <c r="G18" s="4" t="s">
        <v>50</v>
      </c>
    </row>
    <row r="20" spans="1:20">
      <c r="C20" s="13"/>
      <c r="D20" s="13"/>
    </row>
    <row r="21" spans="1:20">
      <c r="C21" s="13"/>
      <c r="D21" s="13"/>
    </row>
    <row r="22" spans="1:20">
      <c r="C22" s="13"/>
      <c r="D22" s="13"/>
    </row>
    <row r="23" spans="1:20">
      <c r="C23" s="13"/>
      <c r="D23" s="13"/>
      <c r="E23" s="13"/>
    </row>
    <row r="24" spans="1:20">
      <c r="C24" s="13"/>
      <c r="D24" s="13"/>
    </row>
    <row r="25" spans="1:20">
      <c r="C25" s="13"/>
      <c r="D25" s="13"/>
    </row>
  </sheetData>
  <mergeCells count="1">
    <mergeCell ref="B4:M4"/>
  </mergeCells>
  <pageMargins left="0.19685039370078741" right="0" top="0.74803149606299213" bottom="0" header="0.31496062992125984" footer="0.31496062992125984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1 lentelė</vt:lpstr>
      <vt:lpstr>2 lentelė</vt:lpstr>
      <vt:lpstr>3 lentelė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Klaipedos rajono sav.</dc:creator>
  <cp:lastModifiedBy>Irena Valaikaitė</cp:lastModifiedBy>
  <cp:lastPrinted>2025-01-20T15:55:19Z</cp:lastPrinted>
  <dcterms:created xsi:type="dcterms:W3CDTF">2004-01-26T12:57:56Z</dcterms:created>
  <dcterms:modified xsi:type="dcterms:W3CDTF">2025-01-21T13:40:26Z</dcterms:modified>
</cp:coreProperties>
</file>